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7"/>
  </bookViews>
  <sheets>
    <sheet name="8848" sheetId="1" r:id="rId1"/>
    <sheet name="им.&quot;КМА&quot;" sheetId="2" r:id="rId2"/>
    <sheet name="СГАУ - 1" sheetId="3" r:id="rId3"/>
    <sheet name="Флаг РФ" sheetId="4" r:id="rId4"/>
    <sheet name="Ульяновск" sheetId="5" r:id="rId5"/>
    <sheet name="&quot;Эй, девки и ОлеГ&quot;" sheetId="6" r:id="rId6"/>
    <sheet name="&quot;С - П &quot;" sheetId="7" r:id="rId7"/>
    <sheet name="Итоговый протокол" sheetId="8" r:id="rId8"/>
    <sheet name="&quot;Луноход&quot;" sheetId="9" r:id="rId9"/>
  </sheets>
  <definedNames/>
  <calcPr fullCalcOnLoad="1" refMode="R1C1"/>
</workbook>
</file>

<file path=xl/sharedStrings.xml><?xml version="1.0" encoding="utf-8"?>
<sst xmlns="http://schemas.openxmlformats.org/spreadsheetml/2006/main" count="412" uniqueCount="213">
  <si>
    <t xml:space="preserve">Протокол </t>
  </si>
  <si>
    <t>Этап</t>
  </si>
  <si>
    <t>Штраф,</t>
  </si>
  <si>
    <t>баллы</t>
  </si>
  <si>
    <t>Действия</t>
  </si>
  <si>
    <t>Ситуация</t>
  </si>
  <si>
    <t>Секретарь:</t>
  </si>
  <si>
    <t>Главный судья :</t>
  </si>
  <si>
    <t>Князева М.А., КМС, инстр. 2 кат.</t>
  </si>
  <si>
    <t>Команда  "8848":</t>
  </si>
  <si>
    <t>Неправильная страховка</t>
  </si>
  <si>
    <t>Потеря страховки</t>
  </si>
  <si>
    <t>Евстифеев В.В., КМС</t>
  </si>
  <si>
    <t>Работа без перчаток</t>
  </si>
  <si>
    <t>Команда  "Луноход":</t>
  </si>
  <si>
    <t>Невыполнение заявки по тактике</t>
  </si>
  <si>
    <t>Потеря снаряжения</t>
  </si>
  <si>
    <t>Потеря самостраховки</t>
  </si>
  <si>
    <t>Незакреплённый конец страховочной верёвки</t>
  </si>
  <si>
    <t xml:space="preserve">П Р О Т О К О Л </t>
  </si>
  <si>
    <t>Место проведения:</t>
  </si>
  <si>
    <t>Жигули--&gt; г.Верблюд</t>
  </si>
  <si>
    <t>Время проведения:</t>
  </si>
  <si>
    <t>Погода:</t>
  </si>
  <si>
    <t>1 место:</t>
  </si>
  <si>
    <t>1. Ременюк Александр</t>
  </si>
  <si>
    <t>2 сп.р.</t>
  </si>
  <si>
    <t>Самара</t>
  </si>
  <si>
    <t>"8848"</t>
  </si>
  <si>
    <t>2. Тютин Сергей</t>
  </si>
  <si>
    <t>3 сп.р.</t>
  </si>
  <si>
    <t>--""--</t>
  </si>
  <si>
    <t>Результат:</t>
  </si>
  <si>
    <t>штрафы</t>
  </si>
  <si>
    <t>2 место:</t>
  </si>
  <si>
    <t>1 сп.р.</t>
  </si>
  <si>
    <t>3 место:</t>
  </si>
  <si>
    <t>1. Уваров Александр</t>
  </si>
  <si>
    <t>"Луноход"</t>
  </si>
  <si>
    <t>2. Журавлёв Нил</t>
  </si>
  <si>
    <t>4 место:</t>
  </si>
  <si>
    <t>б/р</t>
  </si>
  <si>
    <t>5 место:</t>
  </si>
  <si>
    <t>Судьи на трассе:</t>
  </si>
  <si>
    <t>Секретарь соревнований:</t>
  </si>
  <si>
    <t>* - разряды по альпинизму.</t>
  </si>
  <si>
    <t>1. Чернов Сергей</t>
  </si>
  <si>
    <t>Тольятти</t>
  </si>
  <si>
    <t>6 место:</t>
  </si>
  <si>
    <t>Ульяновск</t>
  </si>
  <si>
    <t>1 сп.р. по гор.тур</t>
  </si>
  <si>
    <t>7 место:</t>
  </si>
  <si>
    <t>значок</t>
  </si>
  <si>
    <t>8 место:</t>
  </si>
  <si>
    <t>Судья:</t>
  </si>
  <si>
    <t>Стартовый номер:</t>
  </si>
  <si>
    <t>Соревнования по технике альпинизма в тройке</t>
  </si>
  <si>
    <t>06 октября 2007 г.</t>
  </si>
  <si>
    <t>2. Гусев Никита, 2 сп.р.</t>
  </si>
  <si>
    <t>1. Ременюк Александр, 1 сп.р.</t>
  </si>
  <si>
    <t>3. Тютин Сергей, 2 сп.р.</t>
  </si>
  <si>
    <t>Незакручена муфта нагрузочного крарбина</t>
  </si>
  <si>
    <t xml:space="preserve">Ременюк А. при движении по перилам от станции 2 к станции 3 с </t>
  </si>
  <si>
    <t>верхней страховкой.</t>
  </si>
  <si>
    <t>Неправильно завязанный узел</t>
  </si>
  <si>
    <t>Неправильная структура узла - "восьмёрка"</t>
  </si>
  <si>
    <t>Гусев Н. на 5 станции</t>
  </si>
  <si>
    <r>
      <t>Время прохождения маршрута без учёта штрафных балов и бонуса:</t>
    </r>
    <r>
      <rPr>
        <b/>
        <sz val="8"/>
        <rFont val="Arial Cyr"/>
        <family val="0"/>
      </rPr>
      <t xml:space="preserve"> 39 мин.50 сек.</t>
    </r>
  </si>
  <si>
    <t>Судьи на трассе :</t>
  </si>
  <si>
    <t>Евстифеев В.В., КМС; Журавлёв Н.В. 1 сп.р., Уваров А.В. 1 сп.р.</t>
  </si>
  <si>
    <t>Секретарь соревнований: Уварова Н.В., 2 сп.р.</t>
  </si>
  <si>
    <t>За прохождение маршрута без использования ИТО, команда получает бонус: 7 мин.</t>
  </si>
  <si>
    <t>2. Егоркин Дмитрий, 2 сп.р.</t>
  </si>
  <si>
    <t>1. Журавлёв Нил, 1 сп.р.</t>
  </si>
  <si>
    <t>3. Уваров Александр, 1 сп.р.</t>
  </si>
  <si>
    <t>Егоркин Д. - станционный карабин.</t>
  </si>
  <si>
    <t>Уваров А. - карабин на самостраховке.</t>
  </si>
  <si>
    <t>Страховка без перчаток.</t>
  </si>
  <si>
    <t>Уваров А.</t>
  </si>
  <si>
    <t>Журавлёв Н. - карабин на страховочной верёвке</t>
  </si>
  <si>
    <r>
      <t>Время прохождения маршрута без учёта штрафных балов и бонуса:</t>
    </r>
    <r>
      <rPr>
        <b/>
        <sz val="8"/>
        <rFont val="Arial Cyr"/>
        <family val="0"/>
      </rPr>
      <t xml:space="preserve"> 45 мин.45 сек.</t>
    </r>
  </si>
  <si>
    <t>Евстифеев В.В., КМС; Тютин С.Н.2 сп.р., Гусев Н.2 сп.р.</t>
  </si>
  <si>
    <t>Команда: "Эй, девки и ОлеГ"</t>
  </si>
  <si>
    <t>1. Минина Наталия, 2 сп.р.</t>
  </si>
  <si>
    <t>2. Кравчук Дарья, 2 сп.р.</t>
  </si>
  <si>
    <t xml:space="preserve">3. Булычёв Олег, 2 сп.р. </t>
  </si>
  <si>
    <t>Минина Н. на 1-ой станции</t>
  </si>
  <si>
    <t xml:space="preserve">Булычев О. - неправильно организована компенсаторная  </t>
  </si>
  <si>
    <t>петля на 2-ой станции</t>
  </si>
  <si>
    <t>Кравчук Д. - карабин самостраховки на 1-ой станции</t>
  </si>
  <si>
    <t>Кравчук Д. - карабин на жумаре</t>
  </si>
  <si>
    <t>Незакреплённый конец верёвки</t>
  </si>
  <si>
    <t xml:space="preserve">Кравчук Д. незакреплённый конец дюльферной верёвки </t>
  </si>
  <si>
    <t>приспуске второго участника</t>
  </si>
  <si>
    <r>
      <t>Время прохождения маршрута без учёта штрафных балов и бонуса:</t>
    </r>
    <r>
      <rPr>
        <b/>
        <sz val="8"/>
        <rFont val="Arial Cyr"/>
        <family val="0"/>
      </rPr>
      <t xml:space="preserve"> 59 мин.04 сек.</t>
    </r>
  </si>
  <si>
    <t>Команда: "Семь ветров"</t>
  </si>
  <si>
    <t>3. Рыжухин Александр, 1 сп.р. по горн.тур.</t>
  </si>
  <si>
    <t>2. Воробьёв Сергей, 2 сп.р.по гор.тур.</t>
  </si>
  <si>
    <t>1. Богомолова Оксана, 3 сп.р.по гор.тур.</t>
  </si>
  <si>
    <t>Срыв первого участника (нижняя страховка)</t>
  </si>
  <si>
    <t>Рыжухин А. - при выходе с 1-ой станции</t>
  </si>
  <si>
    <t>Команда снята за превышение контрольного времени: 45 мин.</t>
  </si>
  <si>
    <t>1 участник находился между 2 и 3 станцией,</t>
  </si>
  <si>
    <t>2 и 3 участник находились на 2 станции</t>
  </si>
  <si>
    <t>(выход команды на станцию 3 в полном составе)</t>
  </si>
  <si>
    <t>3. Рахманов Сергей, 2 сп.р.</t>
  </si>
  <si>
    <t>2. Сычёв Алексей, 2 сп.р.</t>
  </si>
  <si>
    <t>1. Коржаневская Елена, значок</t>
  </si>
  <si>
    <t xml:space="preserve">Рахманов С. - страховочный карабин при организации </t>
  </si>
  <si>
    <t>нижней страховки 1-ого .</t>
  </si>
  <si>
    <t>Коржененевская Е. - при выходе со станции 1, касание земли</t>
  </si>
  <si>
    <t>(ограниченная зона)</t>
  </si>
  <si>
    <t>Коржененевская Е. - удар участника о скалы на маятнике</t>
  </si>
  <si>
    <t>1 и 2 участник на станции 3,</t>
  </si>
  <si>
    <t>3 участник на станции 2.</t>
  </si>
  <si>
    <t>Команда: "Флаг Российской Федерации"</t>
  </si>
  <si>
    <t>1. Антипов Александр, 3 сп.р.</t>
  </si>
  <si>
    <t>2. Новиков Олег, 2 сп.р.</t>
  </si>
  <si>
    <t>3. Семыкин Антон, 2 сп.р.</t>
  </si>
  <si>
    <t>Внесли коррективы в состав снаряжения, заявленного в такт.плане</t>
  </si>
  <si>
    <t>Новиков О. - страховка через "восьмёрку" без перчаток</t>
  </si>
  <si>
    <t>Антипов А. - неравномерно затянунутый узел"восьмёрка"</t>
  </si>
  <si>
    <t>Новиков О. - провис страховочной верёвки ниже стопы ноги.</t>
  </si>
  <si>
    <t xml:space="preserve">Антипов А. - карабин самостраховки использовался как станционный  </t>
  </si>
  <si>
    <t>карабин</t>
  </si>
  <si>
    <t>Новиков О. - при спуске с 3 на 4 станцию</t>
  </si>
  <si>
    <t xml:space="preserve">Дюльферная верёвка пропущена через 1 крюк </t>
  </si>
  <si>
    <t xml:space="preserve">2 карабина остались на спусковой станции </t>
  </si>
  <si>
    <t xml:space="preserve">Новиков О. - при спуске последним по двойной верёвке со станции 3 </t>
  </si>
  <si>
    <t>на станцию 4( без схватки)</t>
  </si>
  <si>
    <t xml:space="preserve">Новиков О - дюльферная верёвка перекинута поверх петли </t>
  </si>
  <si>
    <t>упала "восьмёрка"</t>
  </si>
  <si>
    <r>
      <t>Время прохождения маршрута без учёта штрафных балов и бонуса:</t>
    </r>
    <r>
      <rPr>
        <b/>
        <sz val="8"/>
        <rFont val="Arial Cyr"/>
        <family val="0"/>
      </rPr>
      <t xml:space="preserve"> 1 час. 20 мин. 06 сек.</t>
    </r>
  </si>
  <si>
    <t>Команда: " С - П "</t>
  </si>
  <si>
    <t>Команда : СГАУ - 1</t>
  </si>
  <si>
    <t>1. Скотников Дмитрий, 3 сп.р.</t>
  </si>
  <si>
    <t>2. Дорохов Дмитрий, 3 сп.р.</t>
  </si>
  <si>
    <t>3. Кремс Владимир, б/р</t>
  </si>
  <si>
    <t>Самостраховка на 1 станции</t>
  </si>
  <si>
    <t>Организация страховки 1 участника на 1 станции</t>
  </si>
  <si>
    <t>Срыв первого участника с нижней страховкой</t>
  </si>
  <si>
    <t>Скотников Д. -срыв перед 2 станцией</t>
  </si>
  <si>
    <t>Срыв участника с верхней страховкой</t>
  </si>
  <si>
    <t>Кремс В. - при выходе с 1 станции</t>
  </si>
  <si>
    <t>Кремс В. - срыв перед 3 крюком</t>
  </si>
  <si>
    <t>Скотников Д. - станционный карабин</t>
  </si>
  <si>
    <t xml:space="preserve">Концы дюльферной и страховочной верёвки при спуске </t>
  </si>
  <si>
    <t xml:space="preserve">с 4 станции оказались сщёлкнуты карабином.Петля </t>
  </si>
  <si>
    <t>зацепилась за выступ</t>
  </si>
  <si>
    <t>Дорохов Д. - спусковая верёвка перетирает самостраховку</t>
  </si>
  <si>
    <t>Команда  " им. К.М.А"</t>
  </si>
  <si>
    <t>1. Чернов Сергей, 1 сп.р.</t>
  </si>
  <si>
    <t>2. Брезгунов Александр, 3 сп.р.</t>
  </si>
  <si>
    <t>3. Кулаков Александр, 2 сп.р.</t>
  </si>
  <si>
    <t>Срыв 1 участника на нижней страховке</t>
  </si>
  <si>
    <t>Кулаков А. - выход к 1-му крюку</t>
  </si>
  <si>
    <t>Чернов С. - карабин на самостраховке</t>
  </si>
  <si>
    <t>Кулаков А. - карабин на самостраховке</t>
  </si>
  <si>
    <t>Срыв участника на верхней страховке</t>
  </si>
  <si>
    <t>Брезгунов А. при выходе со станции 1</t>
  </si>
  <si>
    <t>Кулаков А. -  провис страховочной верёвки ниже колен</t>
  </si>
  <si>
    <t>Пререкание с судьей</t>
  </si>
  <si>
    <t>Ненормативная лексика на маршруте</t>
  </si>
  <si>
    <t>1 участник на станции3, 2 участникмежду станцией 2 и 3,</t>
  </si>
  <si>
    <t>3 участник на станции 2</t>
  </si>
  <si>
    <t>Открытого чемпионата Самарской области по технике альпинизма - соревнования троек</t>
  </si>
  <si>
    <t xml:space="preserve">6 октября 2007 г., старт первой команды в 11.00, финиш последней команды в 19.30  </t>
  </si>
  <si>
    <t>3. Гусев Никита</t>
  </si>
  <si>
    <t>3. Егоркин Дмитрий</t>
  </si>
  <si>
    <t>"Эй девки и ОлеГ"</t>
  </si>
  <si>
    <t>1. Минина Наталия</t>
  </si>
  <si>
    <t>2. Кравчук Дарья</t>
  </si>
  <si>
    <t>3. Булычев Олег</t>
  </si>
  <si>
    <t>Москва</t>
  </si>
  <si>
    <t>"СГАУ - 1"</t>
  </si>
  <si>
    <t xml:space="preserve">1. Скотников Дмитрий </t>
  </si>
  <si>
    <t>2. Дорохов Дмитрий</t>
  </si>
  <si>
    <t>3. Кремс Владимир</t>
  </si>
  <si>
    <t>"Флаг Российской Федерации"</t>
  </si>
  <si>
    <t>1. Антипов Александр</t>
  </si>
  <si>
    <t>2. Семыкин Антон</t>
  </si>
  <si>
    <t>3. Новиков Олег</t>
  </si>
  <si>
    <t>"Семь ветров"</t>
  </si>
  <si>
    <t>1. Рыжухин Александр</t>
  </si>
  <si>
    <t>2. Воробьёв Сергей</t>
  </si>
  <si>
    <t>3. Богомолова Оксана</t>
  </si>
  <si>
    <t>2 сп.р. по гор.тур</t>
  </si>
  <si>
    <t>3 сп.р. по гор.тур</t>
  </si>
  <si>
    <t>" С - П "</t>
  </si>
  <si>
    <t>1. Рахманов Сергей</t>
  </si>
  <si>
    <t>2. Сычёв Алексей</t>
  </si>
  <si>
    <t>3. Корженевская Елена</t>
  </si>
  <si>
    <t>Пенза</t>
  </si>
  <si>
    <t>им "К.М.А."</t>
  </si>
  <si>
    <t>2. Брезгунов Александр</t>
  </si>
  <si>
    <t>3. Кулаков Александр</t>
  </si>
  <si>
    <t>Команда превысила 1 контрольное время</t>
  </si>
  <si>
    <t>Тютин С.Н., 2 сп.р., Ременюк А.В., 1 сп.р.,Журавлёв Н., 1 сп.р., Уваров А.,1 сп.р.</t>
  </si>
  <si>
    <t>Уварова Н.В., 2 сп.р.</t>
  </si>
  <si>
    <t>Вне зачета</t>
  </si>
  <si>
    <t>1. Мариев Андрей</t>
  </si>
  <si>
    <t>ЗМС</t>
  </si>
  <si>
    <t>2. Желнов Влад</t>
  </si>
  <si>
    <t>3. Евстифеев Влад</t>
  </si>
  <si>
    <t>КМС</t>
  </si>
  <si>
    <t>2 сп.р.(?)</t>
  </si>
  <si>
    <t>--&gt; "ДОБРО" справа</t>
  </si>
  <si>
    <t>Солнечно, безветренно, классно!</t>
  </si>
  <si>
    <t>бонус</t>
  </si>
  <si>
    <t>Время</t>
  </si>
  <si>
    <t>Результат</t>
  </si>
  <si>
    <t>Штрафное время:</t>
  </si>
  <si>
    <r>
      <t>Время прохождения маршрута без учёта штрафных балов и бонуса:</t>
    </r>
    <r>
      <rPr>
        <b/>
        <sz val="8"/>
        <rFont val="Arial Cyr"/>
        <family val="0"/>
      </rPr>
      <t>1 час. 13 мин.24 сек.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</si>
</sst>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[$-FC19]d\ mmmm\ yyyy\ &quot;г.&quot;"/>
    <numFmt numFmtId="167" formatCode="[$-F400]h:mm:ss\ AM/PM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8"/>
      <color indexed="14"/>
      <name val="Arial Cyr"/>
      <family val="0"/>
    </font>
    <font>
      <b/>
      <i/>
      <sz val="9"/>
      <name val="Arial Cyr"/>
      <family val="0"/>
    </font>
    <font>
      <sz val="10"/>
      <color indexed="16"/>
      <name val="Arial Cyr"/>
      <family val="0"/>
    </font>
    <font>
      <b/>
      <sz val="8"/>
      <color indexed="16"/>
      <name val="Arial Cyr"/>
      <family val="0"/>
    </font>
    <font>
      <b/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164" fontId="2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10" fillId="2" borderId="0" xfId="0" applyFont="1" applyFill="1" applyAlignment="1">
      <alignment/>
    </xf>
    <xf numFmtId="164" fontId="10" fillId="2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7" fontId="2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workbookViewId="0" topLeftCell="A1">
      <selection activeCell="C16" sqref="C16"/>
    </sheetView>
  </sheetViews>
  <sheetFormatPr defaultColWidth="9.00390625" defaultRowHeight="12.75"/>
  <cols>
    <col min="1" max="1" width="6.00390625" style="0" customWidth="1"/>
    <col min="5" max="5" width="21.875" style="0" customWidth="1"/>
    <col min="6" max="6" width="7.125" style="0" customWidth="1"/>
    <col min="7" max="7" width="44.00390625" style="2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3</v>
      </c>
    </row>
    <row r="3" spans="1:6" ht="12.75">
      <c r="A3" s="23" t="s">
        <v>6</v>
      </c>
      <c r="F3" s="1"/>
    </row>
    <row r="4" spans="1:6" ht="12.75">
      <c r="A4" s="23" t="s">
        <v>9</v>
      </c>
      <c r="B4" s="24"/>
      <c r="C4" s="26"/>
      <c r="D4" s="20"/>
      <c r="E4" s="20"/>
      <c r="F4" s="26" t="s">
        <v>59</v>
      </c>
    </row>
    <row r="5" spans="1:6" ht="12.75">
      <c r="A5" s="23"/>
      <c r="B5" s="24"/>
      <c r="C5" s="26"/>
      <c r="D5" s="20"/>
      <c r="E5" s="20"/>
      <c r="F5" s="26" t="s">
        <v>58</v>
      </c>
    </row>
    <row r="6" spans="3:6" ht="12.75">
      <c r="C6" s="23"/>
      <c r="F6" s="23" t="s">
        <v>60</v>
      </c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2</v>
      </c>
      <c r="B10" s="33">
        <v>20</v>
      </c>
      <c r="C10" s="28" t="s">
        <v>61</v>
      </c>
      <c r="D10" s="28"/>
      <c r="E10" s="28"/>
      <c r="F10" s="34" t="s">
        <v>62</v>
      </c>
      <c r="G10" s="35"/>
    </row>
    <row r="11" spans="1:7" ht="12.75">
      <c r="A11" s="33"/>
      <c r="B11" s="33"/>
      <c r="C11" s="28"/>
      <c r="D11" s="28"/>
      <c r="E11" s="28"/>
      <c r="F11" s="34" t="s">
        <v>63</v>
      </c>
      <c r="G11" s="35"/>
    </row>
    <row r="12" spans="1:7" ht="12.75">
      <c r="A12" s="33">
        <v>3</v>
      </c>
      <c r="B12" s="33">
        <v>5</v>
      </c>
      <c r="C12" s="28" t="s">
        <v>64</v>
      </c>
      <c r="D12" s="28"/>
      <c r="E12" s="28"/>
      <c r="F12" s="34" t="s">
        <v>65</v>
      </c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3">
        <v>4</v>
      </c>
      <c r="B14" s="33">
        <v>50</v>
      </c>
      <c r="C14" s="28" t="s">
        <v>17</v>
      </c>
      <c r="D14" s="28"/>
      <c r="E14" s="28"/>
      <c r="F14" s="34" t="s">
        <v>66</v>
      </c>
      <c r="G14" s="35"/>
    </row>
    <row r="15" spans="1:7" ht="12.75">
      <c r="A15" s="22"/>
      <c r="B15" s="22"/>
      <c r="C15" s="20"/>
      <c r="D15" s="20"/>
      <c r="E15" s="20"/>
      <c r="F15" s="19"/>
      <c r="G15" s="21"/>
    </row>
    <row r="16" spans="1:7" ht="12.75">
      <c r="A16" s="3"/>
      <c r="B16" s="8"/>
      <c r="C16" s="30" t="s">
        <v>211</v>
      </c>
      <c r="D16" s="4"/>
      <c r="E16" s="60">
        <v>0.017361111111111112</v>
      </c>
      <c r="F16" s="3"/>
      <c r="G16" s="5"/>
    </row>
    <row r="17" spans="1:7" ht="12.75">
      <c r="A17" s="6"/>
      <c r="B17" s="16">
        <f>B10+B12+B14</f>
        <v>75</v>
      </c>
      <c r="C17" s="42" t="s">
        <v>67</v>
      </c>
      <c r="D17" s="36"/>
      <c r="E17" s="2"/>
      <c r="F17" s="6"/>
      <c r="G17" s="7"/>
    </row>
    <row r="18" spans="1:6" ht="12.75">
      <c r="A18" s="20"/>
      <c r="B18" s="43"/>
      <c r="C18" s="28"/>
      <c r="D18" s="44"/>
      <c r="E18" s="20"/>
      <c r="F18" s="20"/>
    </row>
    <row r="19" spans="1:6" ht="12.75">
      <c r="A19" s="45" t="s">
        <v>71</v>
      </c>
      <c r="B19" s="43"/>
      <c r="C19" s="28"/>
      <c r="D19" s="44"/>
      <c r="E19" s="20"/>
      <c r="F19" s="20"/>
    </row>
    <row r="21" spans="1:3" ht="12.75">
      <c r="A21" s="25" t="s">
        <v>7</v>
      </c>
      <c r="B21" s="25"/>
      <c r="C21" s="25" t="s">
        <v>8</v>
      </c>
    </row>
    <row r="22" spans="1:3" ht="12.75">
      <c r="A22" s="25" t="s">
        <v>68</v>
      </c>
      <c r="B22" s="25"/>
      <c r="C22" s="25" t="s">
        <v>69</v>
      </c>
    </row>
    <row r="23" spans="1:3" ht="12.75">
      <c r="A23" s="25" t="s">
        <v>70</v>
      </c>
      <c r="B23" s="25"/>
      <c r="C23" s="25"/>
    </row>
  </sheetData>
  <printOptions/>
  <pageMargins left="0.4" right="0.28" top="0.55" bottom="0.64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33"/>
  <sheetViews>
    <sheetView workbookViewId="0" topLeftCell="A1">
      <selection activeCell="F29" sqref="F29"/>
    </sheetView>
  </sheetViews>
  <sheetFormatPr defaultColWidth="9.00390625" defaultRowHeight="12.75"/>
  <cols>
    <col min="1" max="1" width="5.625" style="0" customWidth="1"/>
    <col min="5" max="5" width="29.875" style="0" customWidth="1"/>
    <col min="7" max="7" width="47.2539062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5</v>
      </c>
    </row>
    <row r="3" spans="1:7" ht="12.75">
      <c r="A3" s="23" t="s">
        <v>6</v>
      </c>
      <c r="F3" s="1"/>
      <c r="G3" s="20"/>
    </row>
    <row r="4" spans="1:7" ht="12.75">
      <c r="A4" s="23" t="s">
        <v>150</v>
      </c>
      <c r="B4" s="24"/>
      <c r="C4" s="26"/>
      <c r="D4" s="20"/>
      <c r="E4" s="26" t="s">
        <v>151</v>
      </c>
      <c r="F4" s="1"/>
      <c r="G4" s="20"/>
    </row>
    <row r="5" spans="1:7" ht="12.75">
      <c r="A5" s="23"/>
      <c r="B5" s="24"/>
      <c r="C5" s="26"/>
      <c r="D5" s="20"/>
      <c r="E5" s="26" t="s">
        <v>152</v>
      </c>
      <c r="F5" s="1"/>
      <c r="G5" s="20"/>
    </row>
    <row r="6" spans="3:7" ht="12.75">
      <c r="C6" s="23"/>
      <c r="E6" s="23" t="s">
        <v>153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50</v>
      </c>
      <c r="C10" s="28" t="s">
        <v>154</v>
      </c>
      <c r="D10" s="28"/>
      <c r="E10" s="28"/>
      <c r="F10" s="34" t="s">
        <v>155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50</v>
      </c>
      <c r="C12" s="28" t="s">
        <v>154</v>
      </c>
      <c r="D12" s="28"/>
      <c r="E12" s="28"/>
      <c r="F12" s="34" t="s">
        <v>155</v>
      </c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3">
        <v>1</v>
      </c>
      <c r="B14" s="33">
        <v>20</v>
      </c>
      <c r="C14" s="28" t="s">
        <v>61</v>
      </c>
      <c r="D14" s="28"/>
      <c r="E14" s="28"/>
      <c r="F14" s="34" t="s">
        <v>156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3">
        <v>1</v>
      </c>
      <c r="B16" s="33">
        <v>20</v>
      </c>
      <c r="C16" s="28" t="s">
        <v>61</v>
      </c>
      <c r="D16" s="28"/>
      <c r="E16" s="28"/>
      <c r="F16" s="34" t="s">
        <v>157</v>
      </c>
      <c r="G16" s="35"/>
    </row>
    <row r="17" spans="1:7" ht="12.75">
      <c r="A17" s="33"/>
      <c r="B17" s="33"/>
      <c r="C17" s="28"/>
      <c r="D17" s="28"/>
      <c r="E17" s="28"/>
      <c r="F17" s="34"/>
      <c r="G17" s="35"/>
    </row>
    <row r="18" spans="1:7" ht="12.75">
      <c r="A18" s="33">
        <v>1</v>
      </c>
      <c r="B18" s="33">
        <v>20</v>
      </c>
      <c r="C18" s="28" t="s">
        <v>61</v>
      </c>
      <c r="D18" s="28"/>
      <c r="E18" s="28"/>
      <c r="F18" s="34" t="s">
        <v>157</v>
      </c>
      <c r="G18" s="35"/>
    </row>
    <row r="19" spans="1:7" ht="12.75">
      <c r="A19" s="33"/>
      <c r="B19" s="33"/>
      <c r="C19" s="28"/>
      <c r="D19" s="28"/>
      <c r="E19" s="28"/>
      <c r="F19" s="34"/>
      <c r="G19" s="35"/>
    </row>
    <row r="20" spans="1:7" ht="12.75">
      <c r="A20" s="33">
        <v>1</v>
      </c>
      <c r="B20" s="33">
        <v>20</v>
      </c>
      <c r="C20" s="28" t="s">
        <v>158</v>
      </c>
      <c r="D20" s="28"/>
      <c r="E20" s="28"/>
      <c r="F20" s="34" t="s">
        <v>159</v>
      </c>
      <c r="G20" s="35"/>
    </row>
    <row r="21" spans="1:7" ht="12.75">
      <c r="A21" s="33"/>
      <c r="B21" s="33"/>
      <c r="C21" s="28"/>
      <c r="D21" s="28"/>
      <c r="E21" s="28"/>
      <c r="F21" s="34"/>
      <c r="G21" s="35"/>
    </row>
    <row r="22" spans="1:7" ht="12.75">
      <c r="A22" s="33">
        <v>1</v>
      </c>
      <c r="B22" s="33">
        <v>20</v>
      </c>
      <c r="C22" s="28" t="s">
        <v>10</v>
      </c>
      <c r="D22" s="28"/>
      <c r="E22" s="28"/>
      <c r="F22" s="34" t="s">
        <v>160</v>
      </c>
      <c r="G22" s="35"/>
    </row>
    <row r="23" spans="1:7" ht="12.75">
      <c r="A23" s="33"/>
      <c r="B23" s="33"/>
      <c r="C23" s="28"/>
      <c r="D23" s="28"/>
      <c r="E23" s="28"/>
      <c r="F23" s="34"/>
      <c r="G23" s="35"/>
    </row>
    <row r="24" spans="1:7" ht="12.75">
      <c r="A24" s="33">
        <v>1</v>
      </c>
      <c r="B24" s="33">
        <v>30</v>
      </c>
      <c r="C24" s="28" t="s">
        <v>161</v>
      </c>
      <c r="D24" s="28"/>
      <c r="E24" s="28"/>
      <c r="F24" s="34" t="s">
        <v>162</v>
      </c>
      <c r="G24" s="35"/>
    </row>
    <row r="25" spans="1:7" ht="12.75">
      <c r="A25" s="33"/>
      <c r="B25" s="33"/>
      <c r="C25" s="28"/>
      <c r="D25" s="28"/>
      <c r="E25" s="28"/>
      <c r="F25" s="34"/>
      <c r="G25" s="35"/>
    </row>
    <row r="26" spans="1:7" ht="12.75">
      <c r="A26" s="33"/>
      <c r="B26" s="33"/>
      <c r="C26" s="28"/>
      <c r="D26" s="28"/>
      <c r="E26" s="28"/>
      <c r="F26" s="34"/>
      <c r="G26" s="35"/>
    </row>
    <row r="27" spans="1:7" ht="12.75">
      <c r="A27" s="3"/>
      <c r="B27" s="8"/>
      <c r="C27" s="31" t="s">
        <v>101</v>
      </c>
      <c r="D27" s="4"/>
      <c r="E27" s="4"/>
      <c r="F27" s="47" t="s">
        <v>163</v>
      </c>
      <c r="G27" s="5"/>
    </row>
    <row r="28" spans="1:7" ht="12.75">
      <c r="A28" s="6"/>
      <c r="B28" s="16">
        <f>SUM(B10:B26)</f>
        <v>230</v>
      </c>
      <c r="C28" s="46" t="s">
        <v>104</v>
      </c>
      <c r="D28" s="36"/>
      <c r="E28" s="2"/>
      <c r="F28" s="48" t="s">
        <v>164</v>
      </c>
      <c r="G28" s="7"/>
    </row>
    <row r="29" ht="12.75">
      <c r="G29" s="20"/>
    </row>
    <row r="30" spans="1:7" ht="12.75">
      <c r="A30" s="25" t="s">
        <v>7</v>
      </c>
      <c r="B30" s="25"/>
      <c r="C30" s="25" t="s">
        <v>8</v>
      </c>
      <c r="G30" s="20"/>
    </row>
    <row r="31" spans="1:7" ht="12.75">
      <c r="A31" s="25" t="s">
        <v>68</v>
      </c>
      <c r="B31" s="25"/>
      <c r="C31" s="25" t="s">
        <v>81</v>
      </c>
      <c r="G31" s="20"/>
    </row>
    <row r="32" spans="1:7" ht="12.75">
      <c r="A32" s="25" t="s">
        <v>70</v>
      </c>
      <c r="B32" s="25"/>
      <c r="C32" s="25"/>
      <c r="G32" s="20"/>
    </row>
    <row r="33" spans="1:7" ht="12.75">
      <c r="A33" s="25"/>
      <c r="B33" s="25"/>
      <c r="C33" s="25"/>
      <c r="G33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32" sqref="F32"/>
    </sheetView>
  </sheetViews>
  <sheetFormatPr defaultColWidth="9.00390625" defaultRowHeight="12.75"/>
  <cols>
    <col min="1" max="1" width="6.875" style="0" customWidth="1"/>
    <col min="5" max="5" width="45.75390625" style="0" customWidth="1"/>
    <col min="7" max="7" width="34.37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1</v>
      </c>
    </row>
    <row r="3" spans="1:7" ht="12.75">
      <c r="A3" s="23" t="s">
        <v>6</v>
      </c>
      <c r="F3" s="1"/>
      <c r="G3" s="20"/>
    </row>
    <row r="4" spans="1:7" ht="12.75">
      <c r="A4" s="23" t="s">
        <v>134</v>
      </c>
      <c r="B4" s="24"/>
      <c r="C4" s="26"/>
      <c r="D4" s="20"/>
      <c r="E4" s="20"/>
      <c r="F4" s="26" t="s">
        <v>135</v>
      </c>
      <c r="G4" s="20"/>
    </row>
    <row r="5" spans="1:7" ht="12.75">
      <c r="A5" s="23"/>
      <c r="B5" s="24"/>
      <c r="C5" s="26"/>
      <c r="D5" s="20"/>
      <c r="E5" s="20"/>
      <c r="F5" s="26" t="s">
        <v>136</v>
      </c>
      <c r="G5" s="20"/>
    </row>
    <row r="6" spans="3:7" ht="12.75">
      <c r="C6" s="23"/>
      <c r="F6" s="23" t="s">
        <v>137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20</v>
      </c>
      <c r="C10" s="28" t="s">
        <v>61</v>
      </c>
      <c r="D10" s="28"/>
      <c r="E10" s="28"/>
      <c r="F10" s="34" t="s">
        <v>138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20</v>
      </c>
      <c r="C12" s="28" t="s">
        <v>10</v>
      </c>
      <c r="D12" s="28"/>
      <c r="E12" s="28"/>
      <c r="F12" s="34" t="s">
        <v>139</v>
      </c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3">
        <v>1</v>
      </c>
      <c r="B14" s="33">
        <v>50</v>
      </c>
      <c r="C14" s="28" t="s">
        <v>140</v>
      </c>
      <c r="D14" s="28"/>
      <c r="E14" s="28"/>
      <c r="F14" s="34" t="s">
        <v>141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3">
        <v>1</v>
      </c>
      <c r="B16" s="33">
        <v>20</v>
      </c>
      <c r="C16" s="28" t="s">
        <v>142</v>
      </c>
      <c r="D16" s="28"/>
      <c r="E16" s="28"/>
      <c r="F16" s="34" t="s">
        <v>143</v>
      </c>
      <c r="G16" s="35"/>
    </row>
    <row r="17" spans="1:7" ht="12.75">
      <c r="A17" s="33"/>
      <c r="B17" s="33"/>
      <c r="C17" s="28"/>
      <c r="D17" s="28"/>
      <c r="E17" s="28"/>
      <c r="F17" s="34"/>
      <c r="G17" s="35"/>
    </row>
    <row r="18" spans="1:7" ht="12.75">
      <c r="A18" s="33">
        <v>1</v>
      </c>
      <c r="B18" s="33">
        <v>20</v>
      </c>
      <c r="C18" s="28" t="s">
        <v>142</v>
      </c>
      <c r="D18" s="28"/>
      <c r="E18" s="28"/>
      <c r="F18" s="34" t="s">
        <v>144</v>
      </c>
      <c r="G18" s="35"/>
    </row>
    <row r="19" spans="1:7" ht="12.75">
      <c r="A19" s="33"/>
      <c r="B19" s="33"/>
      <c r="C19" s="28"/>
      <c r="D19" s="28"/>
      <c r="E19" s="28"/>
      <c r="F19" s="34"/>
      <c r="G19" s="35"/>
    </row>
    <row r="20" spans="1:7" ht="12.75">
      <c r="A20" s="33">
        <v>2</v>
      </c>
      <c r="B20" s="33">
        <v>20</v>
      </c>
      <c r="C20" s="28" t="s">
        <v>61</v>
      </c>
      <c r="D20" s="28"/>
      <c r="E20" s="28"/>
      <c r="F20" s="34" t="s">
        <v>145</v>
      </c>
      <c r="G20" s="35"/>
    </row>
    <row r="21" spans="1:7" ht="12.75">
      <c r="A21" s="33"/>
      <c r="B21" s="33"/>
      <c r="C21" s="28"/>
      <c r="D21" s="28"/>
      <c r="E21" s="28"/>
      <c r="F21" s="34"/>
      <c r="G21" s="35"/>
    </row>
    <row r="22" spans="1:7" ht="12.75">
      <c r="A22" s="33">
        <v>4</v>
      </c>
      <c r="B22" s="33">
        <v>20</v>
      </c>
      <c r="C22" s="28" t="s">
        <v>10</v>
      </c>
      <c r="D22" s="28"/>
      <c r="E22" s="28"/>
      <c r="F22" s="34" t="s">
        <v>146</v>
      </c>
      <c r="G22" s="35"/>
    </row>
    <row r="23" spans="1:7" ht="12.75">
      <c r="A23" s="33"/>
      <c r="B23" s="33"/>
      <c r="C23" s="28"/>
      <c r="D23" s="28"/>
      <c r="E23" s="28"/>
      <c r="F23" s="34" t="s">
        <v>147</v>
      </c>
      <c r="G23" s="35"/>
    </row>
    <row r="24" spans="1:7" ht="12.75">
      <c r="A24" s="33"/>
      <c r="B24" s="33"/>
      <c r="C24" s="28"/>
      <c r="D24" s="28"/>
      <c r="E24" s="28"/>
      <c r="F24" s="34" t="s">
        <v>148</v>
      </c>
      <c r="G24" s="35"/>
    </row>
    <row r="25" spans="1:7" ht="12.75">
      <c r="A25" s="33">
        <v>4</v>
      </c>
      <c r="B25" s="33">
        <v>20</v>
      </c>
      <c r="C25" s="28" t="s">
        <v>10</v>
      </c>
      <c r="D25" s="28"/>
      <c r="E25" s="28"/>
      <c r="F25" s="34" t="s">
        <v>149</v>
      </c>
      <c r="G25" s="35"/>
    </row>
    <row r="26" spans="1:7" ht="12.75">
      <c r="A26" s="33"/>
      <c r="B26" s="33"/>
      <c r="C26" s="28"/>
      <c r="D26" s="28"/>
      <c r="E26" s="28"/>
      <c r="F26" s="34"/>
      <c r="G26" s="35"/>
    </row>
    <row r="27" spans="1:7" ht="12.75">
      <c r="A27" s="3"/>
      <c r="B27" s="8"/>
      <c r="C27" s="30" t="s">
        <v>211</v>
      </c>
      <c r="D27" s="4"/>
      <c r="E27" s="60">
        <v>0.04375</v>
      </c>
      <c r="F27" s="3"/>
      <c r="G27" s="5"/>
    </row>
    <row r="28" spans="1:7" ht="12.75">
      <c r="A28" s="6"/>
      <c r="B28" s="16">
        <f>SUM(B10:B26)</f>
        <v>190</v>
      </c>
      <c r="C28" s="42" t="s">
        <v>212</v>
      </c>
      <c r="D28" s="13"/>
      <c r="E28" s="2"/>
      <c r="F28" s="40"/>
      <c r="G28" s="7"/>
    </row>
    <row r="29" ht="12.75">
      <c r="G29" s="20"/>
    </row>
    <row r="30" spans="1:7" ht="12.75">
      <c r="A30" s="25" t="s">
        <v>7</v>
      </c>
      <c r="B30" s="25"/>
      <c r="C30" s="25" t="s">
        <v>8</v>
      </c>
      <c r="G30" s="20"/>
    </row>
    <row r="31" spans="1:7" ht="12.75">
      <c r="A31" s="25" t="s">
        <v>68</v>
      </c>
      <c r="B31" s="25"/>
      <c r="C31" s="25" t="s">
        <v>69</v>
      </c>
      <c r="G31" s="20"/>
    </row>
    <row r="32" spans="1:7" ht="12.75">
      <c r="A32" s="25" t="s">
        <v>70</v>
      </c>
      <c r="B32" s="25"/>
      <c r="C32" s="25"/>
      <c r="G32" s="20"/>
    </row>
    <row r="33" spans="1:7" ht="12.75">
      <c r="A33" s="25"/>
      <c r="B33" s="25"/>
      <c r="C33" s="25"/>
      <c r="G33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G37" sqref="G37"/>
    </sheetView>
  </sheetViews>
  <sheetFormatPr defaultColWidth="9.00390625" defaultRowHeight="12.75"/>
  <cols>
    <col min="1" max="1" width="7.625" style="0" customWidth="1"/>
    <col min="5" max="5" width="46.25390625" style="0" customWidth="1"/>
    <col min="7" max="7" width="44.75390625" style="0" customWidth="1"/>
    <col min="8" max="8" width="47.87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8</v>
      </c>
    </row>
    <row r="3" spans="1:7" ht="12.75">
      <c r="A3" s="23" t="s">
        <v>6</v>
      </c>
      <c r="F3" s="1"/>
      <c r="G3" s="20"/>
    </row>
    <row r="4" spans="1:7" ht="12.75">
      <c r="A4" s="23" t="s">
        <v>115</v>
      </c>
      <c r="B4" s="24"/>
      <c r="C4" s="26"/>
      <c r="D4" s="20"/>
      <c r="E4" s="20"/>
      <c r="F4" s="26" t="s">
        <v>116</v>
      </c>
      <c r="G4" s="20"/>
    </row>
    <row r="5" spans="1:7" ht="12.75">
      <c r="A5" s="23"/>
      <c r="B5" s="24"/>
      <c r="C5" s="26"/>
      <c r="D5" s="20"/>
      <c r="E5" s="20"/>
      <c r="F5" s="26" t="s">
        <v>117</v>
      </c>
      <c r="G5" s="20"/>
    </row>
    <row r="6" spans="3:7" ht="12.75">
      <c r="C6" s="23"/>
      <c r="F6" s="26" t="s">
        <v>118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20</v>
      </c>
      <c r="C10" s="28" t="s">
        <v>15</v>
      </c>
      <c r="D10" s="28"/>
      <c r="E10" s="28"/>
      <c r="F10" s="34" t="s">
        <v>119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5</v>
      </c>
      <c r="C12" s="28" t="s">
        <v>13</v>
      </c>
      <c r="D12" s="28"/>
      <c r="E12" s="28"/>
      <c r="F12" s="34" t="s">
        <v>120</v>
      </c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3">
        <v>2</v>
      </c>
      <c r="B14" s="33">
        <v>5</v>
      </c>
      <c r="C14" s="28" t="s">
        <v>64</v>
      </c>
      <c r="D14" s="28"/>
      <c r="E14" s="28"/>
      <c r="F14" s="34" t="s">
        <v>121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3">
        <v>1</v>
      </c>
      <c r="B16" s="33">
        <v>20</v>
      </c>
      <c r="C16" s="28" t="s">
        <v>10</v>
      </c>
      <c r="D16" s="28"/>
      <c r="E16" s="28"/>
      <c r="F16" s="34" t="s">
        <v>122</v>
      </c>
      <c r="G16" s="35"/>
    </row>
    <row r="17" spans="1:7" ht="12.75">
      <c r="A17" s="33"/>
      <c r="B17" s="33"/>
      <c r="C17" s="28"/>
      <c r="D17" s="28"/>
      <c r="E17" s="28"/>
      <c r="F17" s="34"/>
      <c r="G17" s="35"/>
    </row>
    <row r="18" spans="1:7" ht="12.75">
      <c r="A18" s="33">
        <v>2</v>
      </c>
      <c r="B18" s="33">
        <v>50</v>
      </c>
      <c r="C18" s="28" t="s">
        <v>17</v>
      </c>
      <c r="D18" s="28"/>
      <c r="E18" s="28"/>
      <c r="F18" s="34" t="s">
        <v>123</v>
      </c>
      <c r="G18" s="35"/>
    </row>
    <row r="19" spans="1:7" ht="12.75">
      <c r="A19" s="33"/>
      <c r="B19" s="33"/>
      <c r="C19" s="28"/>
      <c r="D19" s="28"/>
      <c r="E19" s="28"/>
      <c r="F19" s="34" t="s">
        <v>124</v>
      </c>
      <c r="G19" s="35"/>
    </row>
    <row r="20" spans="1:7" ht="12.75">
      <c r="A20" s="33">
        <v>3</v>
      </c>
      <c r="B20" s="33">
        <v>20</v>
      </c>
      <c r="C20" s="28" t="s">
        <v>18</v>
      </c>
      <c r="D20" s="28"/>
      <c r="E20" s="28"/>
      <c r="F20" s="34" t="s">
        <v>125</v>
      </c>
      <c r="G20" s="35"/>
    </row>
    <row r="21" spans="1:7" ht="12.75">
      <c r="A21" s="33"/>
      <c r="B21" s="33"/>
      <c r="C21" s="28"/>
      <c r="D21" s="28"/>
      <c r="E21" s="28"/>
      <c r="F21" s="34"/>
      <c r="G21" s="35"/>
    </row>
    <row r="22" spans="1:7" ht="12.75">
      <c r="A22" s="33">
        <v>3</v>
      </c>
      <c r="B22" s="33">
        <v>50</v>
      </c>
      <c r="C22" s="28" t="s">
        <v>11</v>
      </c>
      <c r="D22" s="28"/>
      <c r="E22" s="28"/>
      <c r="F22" s="34" t="s">
        <v>126</v>
      </c>
      <c r="G22" s="35"/>
    </row>
    <row r="23" spans="1:7" ht="12.75">
      <c r="A23" s="33"/>
      <c r="B23" s="33"/>
      <c r="C23" s="28"/>
      <c r="D23" s="28"/>
      <c r="E23" s="28"/>
      <c r="F23" s="34"/>
      <c r="G23" s="35"/>
    </row>
    <row r="24" spans="1:7" ht="12.75">
      <c r="A24" s="33">
        <v>3</v>
      </c>
      <c r="B24" s="33">
        <v>10</v>
      </c>
      <c r="C24" s="28" t="s">
        <v>16</v>
      </c>
      <c r="D24" s="28"/>
      <c r="E24" s="28"/>
      <c r="F24" s="34" t="s">
        <v>127</v>
      </c>
      <c r="G24" s="35"/>
    </row>
    <row r="25" spans="1:7" ht="12.75">
      <c r="A25" s="33"/>
      <c r="B25" s="33"/>
      <c r="C25" s="28"/>
      <c r="D25" s="28"/>
      <c r="E25" s="28"/>
      <c r="F25" s="34"/>
      <c r="G25" s="35"/>
    </row>
    <row r="26" spans="1:7" ht="12.75">
      <c r="A26" s="33">
        <v>3</v>
      </c>
      <c r="B26" s="33">
        <v>50</v>
      </c>
      <c r="C26" s="28" t="s">
        <v>17</v>
      </c>
      <c r="D26" s="28"/>
      <c r="E26" s="28"/>
      <c r="F26" s="34" t="s">
        <v>128</v>
      </c>
      <c r="G26" s="35"/>
    </row>
    <row r="27" spans="1:7" ht="12.75">
      <c r="A27" s="33"/>
      <c r="B27" s="33"/>
      <c r="C27" s="28"/>
      <c r="D27" s="28"/>
      <c r="E27" s="28"/>
      <c r="F27" s="34" t="s">
        <v>129</v>
      </c>
      <c r="G27" s="35"/>
    </row>
    <row r="28" spans="1:7" ht="12.75">
      <c r="A28" s="33">
        <v>3</v>
      </c>
      <c r="B28" s="33">
        <v>20</v>
      </c>
      <c r="C28" s="28" t="s">
        <v>10</v>
      </c>
      <c r="D28" s="28"/>
      <c r="E28" s="28"/>
      <c r="F28" s="34" t="s">
        <v>130</v>
      </c>
      <c r="G28" s="35"/>
    </row>
    <row r="29" spans="1:7" ht="12.75">
      <c r="A29" s="33"/>
      <c r="B29" s="33"/>
      <c r="C29" s="28"/>
      <c r="D29" s="28"/>
      <c r="E29" s="28"/>
      <c r="F29" s="34"/>
      <c r="G29" s="35"/>
    </row>
    <row r="30" spans="1:7" ht="12.75">
      <c r="A30" s="33">
        <v>4</v>
      </c>
      <c r="B30" s="33">
        <v>5</v>
      </c>
      <c r="C30" s="28" t="s">
        <v>16</v>
      </c>
      <c r="D30" s="28"/>
      <c r="E30" s="28"/>
      <c r="F30" s="34" t="s">
        <v>131</v>
      </c>
      <c r="G30" s="35"/>
    </row>
    <row r="31" spans="1:7" ht="12.75">
      <c r="A31" s="33"/>
      <c r="B31" s="33"/>
      <c r="C31" s="28"/>
      <c r="D31" s="28"/>
      <c r="E31" s="28"/>
      <c r="F31" s="34"/>
      <c r="G31" s="35"/>
    </row>
    <row r="32" spans="1:7" ht="12.75">
      <c r="A32" s="3"/>
      <c r="B32" s="8"/>
      <c r="C32" s="30" t="s">
        <v>211</v>
      </c>
      <c r="D32" s="4"/>
      <c r="E32" s="62">
        <v>0.05902777777777778</v>
      </c>
      <c r="F32" s="41"/>
      <c r="G32" s="5"/>
    </row>
    <row r="33" spans="1:7" ht="12.75">
      <c r="A33" s="6"/>
      <c r="B33" s="16">
        <f>SUM(B10:B31)</f>
        <v>255</v>
      </c>
      <c r="C33" s="42" t="s">
        <v>132</v>
      </c>
      <c r="D33" s="13"/>
      <c r="E33" s="2"/>
      <c r="F33" s="6"/>
      <c r="G33" s="7"/>
    </row>
    <row r="34" spans="1:7" ht="12.75">
      <c r="A34" s="20"/>
      <c r="B34" s="43"/>
      <c r="C34" s="20"/>
      <c r="D34" s="26"/>
      <c r="E34" s="20"/>
      <c r="F34" s="20"/>
      <c r="G34" s="20"/>
    </row>
    <row r="35" spans="1:7" ht="12.75">
      <c r="A35" s="45" t="s">
        <v>71</v>
      </c>
      <c r="B35" s="43"/>
      <c r="C35" s="20"/>
      <c r="D35" s="26"/>
      <c r="E35" s="20"/>
      <c r="F35" s="20"/>
      <c r="G35" s="20"/>
    </row>
    <row r="36" ht="12.75">
      <c r="G36" s="20"/>
    </row>
    <row r="37" spans="1:7" ht="12.75">
      <c r="A37" s="25" t="s">
        <v>7</v>
      </c>
      <c r="B37" s="25"/>
      <c r="C37" s="25" t="s">
        <v>8</v>
      </c>
      <c r="G37" s="20"/>
    </row>
    <row r="38" spans="1:7" ht="12.75">
      <c r="A38" s="25" t="s">
        <v>68</v>
      </c>
      <c r="B38" s="25"/>
      <c r="C38" s="25" t="s">
        <v>81</v>
      </c>
      <c r="G38" s="20"/>
    </row>
    <row r="39" spans="1:7" ht="12.75">
      <c r="A39" s="25" t="s">
        <v>70</v>
      </c>
      <c r="B39" s="25"/>
      <c r="C39" s="25"/>
      <c r="G39" s="20"/>
    </row>
    <row r="40" spans="1:7" ht="12.75">
      <c r="A40" s="25"/>
      <c r="B40" s="25"/>
      <c r="C40" s="25"/>
      <c r="G40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sqref="E4:E6"/>
    </sheetView>
  </sheetViews>
  <sheetFormatPr defaultColWidth="9.00390625" defaultRowHeight="12.75"/>
  <cols>
    <col min="5" max="5" width="28.875" style="0" customWidth="1"/>
    <col min="7" max="7" width="38.7539062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6</v>
      </c>
    </row>
    <row r="3" spans="1:7" ht="12.75">
      <c r="A3" s="23" t="s">
        <v>6</v>
      </c>
      <c r="F3" s="1"/>
      <c r="G3" s="20"/>
    </row>
    <row r="4" spans="1:7" ht="12.75">
      <c r="A4" s="23" t="s">
        <v>95</v>
      </c>
      <c r="B4" s="24"/>
      <c r="C4" s="26"/>
      <c r="D4" s="20"/>
      <c r="E4" s="26"/>
      <c r="F4" s="26" t="s">
        <v>98</v>
      </c>
      <c r="G4" s="20"/>
    </row>
    <row r="5" spans="1:7" ht="12.75">
      <c r="A5" s="23"/>
      <c r="B5" s="24"/>
      <c r="C5" s="26"/>
      <c r="D5" s="20"/>
      <c r="E5" s="26"/>
      <c r="F5" s="26" t="s">
        <v>97</v>
      </c>
      <c r="G5" s="20"/>
    </row>
    <row r="6" spans="3:7" ht="12.75">
      <c r="C6" s="23"/>
      <c r="E6" s="26"/>
      <c r="F6" s="26" t="s">
        <v>96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50</v>
      </c>
      <c r="C10" s="28" t="s">
        <v>99</v>
      </c>
      <c r="D10" s="28"/>
      <c r="E10" s="28"/>
      <c r="F10" s="34" t="s">
        <v>100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5</v>
      </c>
      <c r="C12" s="28" t="s">
        <v>16</v>
      </c>
      <c r="D12" s="28"/>
      <c r="E12" s="28"/>
      <c r="F12" s="34"/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"/>
      <c r="B14" s="8"/>
      <c r="C14" s="31" t="s">
        <v>101</v>
      </c>
      <c r="D14" s="4"/>
      <c r="E14" s="4"/>
      <c r="F14" s="17" t="s">
        <v>102</v>
      </c>
      <c r="G14" s="5"/>
    </row>
    <row r="15" spans="1:7" ht="12.75">
      <c r="A15" s="6"/>
      <c r="B15" s="16">
        <f>SUM(B10:B13)</f>
        <v>55</v>
      </c>
      <c r="C15" s="46" t="s">
        <v>104</v>
      </c>
      <c r="D15" s="13"/>
      <c r="E15" s="2"/>
      <c r="F15" s="18" t="s">
        <v>103</v>
      </c>
      <c r="G15" s="7"/>
    </row>
    <row r="16" ht="12.75">
      <c r="G16" s="20"/>
    </row>
    <row r="17" spans="1:7" ht="12.75">
      <c r="A17" s="25" t="s">
        <v>7</v>
      </c>
      <c r="B17" s="25"/>
      <c r="C17" s="25" t="s">
        <v>8</v>
      </c>
      <c r="G17" s="20"/>
    </row>
    <row r="18" spans="1:7" ht="12.75">
      <c r="A18" s="25" t="s">
        <v>68</v>
      </c>
      <c r="B18" s="25"/>
      <c r="C18" s="25" t="s">
        <v>81</v>
      </c>
      <c r="G18" s="20"/>
    </row>
    <row r="19" spans="1:7" ht="12.75">
      <c r="A19" s="25" t="s">
        <v>70</v>
      </c>
      <c r="B19" s="25"/>
      <c r="C19" s="25"/>
      <c r="G19" s="20"/>
    </row>
    <row r="20" spans="1:7" ht="12.75">
      <c r="A20" s="25"/>
      <c r="B20" s="25"/>
      <c r="C20" s="25"/>
      <c r="G20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3" sqref="I13"/>
    </sheetView>
  </sheetViews>
  <sheetFormatPr defaultColWidth="9.00390625" defaultRowHeight="12.75"/>
  <cols>
    <col min="5" max="5" width="19.00390625" style="0" customWidth="1"/>
    <col min="7" max="7" width="35.87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4</v>
      </c>
    </row>
    <row r="3" spans="1:7" ht="12.75">
      <c r="A3" s="23" t="s">
        <v>6</v>
      </c>
      <c r="F3" s="1"/>
      <c r="G3" s="20"/>
    </row>
    <row r="4" spans="1:7" ht="12.75">
      <c r="A4" s="23" t="s">
        <v>82</v>
      </c>
      <c r="B4" s="24"/>
      <c r="C4" s="26"/>
      <c r="D4" s="20"/>
      <c r="E4" s="26"/>
      <c r="F4" s="26" t="s">
        <v>83</v>
      </c>
      <c r="G4" s="20"/>
    </row>
    <row r="5" spans="1:7" ht="12.75">
      <c r="A5" s="23"/>
      <c r="B5" s="24"/>
      <c r="C5" s="26"/>
      <c r="D5" s="20"/>
      <c r="E5" s="26"/>
      <c r="F5" s="26" t="s">
        <v>84</v>
      </c>
      <c r="G5" s="20"/>
    </row>
    <row r="6" spans="3:7" ht="12.75">
      <c r="C6" s="23"/>
      <c r="E6" s="26"/>
      <c r="F6" s="26" t="s">
        <v>85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20</v>
      </c>
      <c r="C10" s="28" t="s">
        <v>61</v>
      </c>
      <c r="D10" s="28"/>
      <c r="E10" s="28"/>
      <c r="F10" s="34" t="s">
        <v>86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20</v>
      </c>
      <c r="C12" s="28" t="s">
        <v>10</v>
      </c>
      <c r="D12" s="28"/>
      <c r="E12" s="28"/>
      <c r="F12" s="34" t="s">
        <v>87</v>
      </c>
      <c r="G12" s="35"/>
    </row>
    <row r="13" spans="1:7" ht="12.75">
      <c r="A13" s="33"/>
      <c r="B13" s="33"/>
      <c r="C13" s="28"/>
      <c r="D13" s="28"/>
      <c r="E13" s="28"/>
      <c r="F13" s="34" t="s">
        <v>88</v>
      </c>
      <c r="G13" s="35"/>
    </row>
    <row r="14" spans="1:7" ht="12.75">
      <c r="A14" s="33">
        <v>1</v>
      </c>
      <c r="B14" s="33">
        <v>20</v>
      </c>
      <c r="C14" s="28" t="s">
        <v>61</v>
      </c>
      <c r="D14" s="28"/>
      <c r="E14" s="28"/>
      <c r="F14" s="34" t="s">
        <v>89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3">
        <v>1</v>
      </c>
      <c r="B16" s="33">
        <v>20</v>
      </c>
      <c r="C16" s="28" t="s">
        <v>61</v>
      </c>
      <c r="D16" s="28"/>
      <c r="E16" s="28"/>
      <c r="F16" s="34" t="s">
        <v>90</v>
      </c>
      <c r="G16" s="35"/>
    </row>
    <row r="17" spans="1:7" ht="12.75">
      <c r="A17" s="33"/>
      <c r="B17" s="33"/>
      <c r="C17" s="28"/>
      <c r="D17" s="28"/>
      <c r="E17" s="28"/>
      <c r="F17" s="34"/>
      <c r="G17" s="35"/>
    </row>
    <row r="18" spans="1:7" ht="12.75">
      <c r="A18" s="33">
        <v>4</v>
      </c>
      <c r="B18" s="33">
        <v>20</v>
      </c>
      <c r="C18" s="28" t="s">
        <v>91</v>
      </c>
      <c r="D18" s="28"/>
      <c r="E18" s="28"/>
      <c r="F18" s="34" t="s">
        <v>92</v>
      </c>
      <c r="G18" s="35"/>
    </row>
    <row r="19" spans="1:7" ht="12.75">
      <c r="A19" s="33"/>
      <c r="B19" s="33"/>
      <c r="C19" s="28"/>
      <c r="D19" s="28"/>
      <c r="E19" s="28"/>
      <c r="F19" s="34" t="s">
        <v>93</v>
      </c>
      <c r="G19" s="35"/>
    </row>
    <row r="20" spans="1:7" ht="12.75">
      <c r="A20" s="3"/>
      <c r="B20" s="8"/>
      <c r="C20" s="30" t="s">
        <v>211</v>
      </c>
      <c r="D20" s="4"/>
      <c r="E20" s="60">
        <v>0.02291666666666667</v>
      </c>
      <c r="F20" s="41"/>
      <c r="G20" s="7"/>
    </row>
    <row r="21" spans="1:7" ht="12.75">
      <c r="A21" s="6"/>
      <c r="B21" s="16">
        <f>SUM(B10:B19)</f>
        <v>100</v>
      </c>
      <c r="C21" s="42" t="s">
        <v>94</v>
      </c>
      <c r="D21" s="13"/>
      <c r="E21" s="2"/>
      <c r="F21" s="6"/>
      <c r="G21" s="7"/>
    </row>
    <row r="22" ht="12.75">
      <c r="G22" s="20"/>
    </row>
    <row r="23" spans="1:7" ht="12.75">
      <c r="A23" s="25" t="s">
        <v>7</v>
      </c>
      <c r="B23" s="25"/>
      <c r="C23" s="25" t="s">
        <v>8</v>
      </c>
      <c r="G23" s="20"/>
    </row>
    <row r="24" spans="1:7" ht="12.75">
      <c r="A24" s="25" t="s">
        <v>68</v>
      </c>
      <c r="B24" s="25"/>
      <c r="C24" s="25" t="s">
        <v>69</v>
      </c>
      <c r="G24" s="20"/>
    </row>
    <row r="25" spans="1:7" ht="12.75">
      <c r="A25" s="25" t="s">
        <v>70</v>
      </c>
      <c r="B25" s="25"/>
      <c r="C25" s="25"/>
      <c r="G25" s="20"/>
    </row>
    <row r="26" spans="1:7" ht="12.75">
      <c r="A26" s="25"/>
      <c r="B26" s="25"/>
      <c r="C26" s="25"/>
      <c r="G26" s="2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4" sqref="E4:E6"/>
    </sheetView>
  </sheetViews>
  <sheetFormatPr defaultColWidth="9.00390625" defaultRowHeight="12.75"/>
  <cols>
    <col min="5" max="5" width="31.00390625" style="0" customWidth="1"/>
    <col min="7" max="7" width="38.0039062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2</v>
      </c>
    </row>
    <row r="3" spans="1:7" ht="12.75">
      <c r="A3" s="23" t="s">
        <v>6</v>
      </c>
      <c r="F3" s="1"/>
      <c r="G3" s="20"/>
    </row>
    <row r="4" spans="1:7" ht="12.75">
      <c r="A4" s="23" t="s">
        <v>133</v>
      </c>
      <c r="B4" s="24"/>
      <c r="C4" s="26"/>
      <c r="D4" s="20"/>
      <c r="E4" s="26"/>
      <c r="F4" s="26" t="s">
        <v>107</v>
      </c>
      <c r="G4" s="20"/>
    </row>
    <row r="5" spans="1:7" ht="12.75">
      <c r="A5" s="23"/>
      <c r="B5" s="24"/>
      <c r="C5" s="26"/>
      <c r="D5" s="20"/>
      <c r="E5" s="26"/>
      <c r="F5" s="26" t="s">
        <v>106</v>
      </c>
      <c r="G5" s="20"/>
    </row>
    <row r="6" spans="3:7" ht="12.75">
      <c r="C6" s="23"/>
      <c r="E6" s="26"/>
      <c r="F6" s="26" t="s">
        <v>105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20</v>
      </c>
      <c r="C10" s="28" t="s">
        <v>61</v>
      </c>
      <c r="D10" s="28"/>
      <c r="E10" s="28"/>
      <c r="F10" s="34" t="s">
        <v>108</v>
      </c>
      <c r="G10" s="35"/>
    </row>
    <row r="11" spans="1:7" ht="12.75">
      <c r="A11" s="33"/>
      <c r="B11" s="33"/>
      <c r="C11" s="28"/>
      <c r="D11" s="28"/>
      <c r="E11" s="28"/>
      <c r="F11" s="34" t="s">
        <v>109</v>
      </c>
      <c r="G11" s="35"/>
    </row>
    <row r="12" spans="1:7" ht="12.75">
      <c r="A12" s="33">
        <v>1</v>
      </c>
      <c r="B12" s="33">
        <v>20</v>
      </c>
      <c r="C12" s="28" t="s">
        <v>10</v>
      </c>
      <c r="D12" s="28"/>
      <c r="E12" s="28"/>
      <c r="F12" s="34" t="s">
        <v>110</v>
      </c>
      <c r="G12" s="35"/>
    </row>
    <row r="13" spans="1:7" ht="12.75">
      <c r="A13" s="33"/>
      <c r="B13" s="33"/>
      <c r="C13" s="28"/>
      <c r="D13" s="28"/>
      <c r="E13" s="28"/>
      <c r="F13" s="34" t="s">
        <v>111</v>
      </c>
      <c r="G13" s="35"/>
    </row>
    <row r="14" spans="1:7" ht="12.75">
      <c r="A14" s="33">
        <v>1</v>
      </c>
      <c r="B14" s="33">
        <v>20</v>
      </c>
      <c r="C14" s="28" t="s">
        <v>10</v>
      </c>
      <c r="D14" s="28"/>
      <c r="E14" s="28"/>
      <c r="F14" s="34" t="s">
        <v>112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"/>
      <c r="B16" s="8"/>
      <c r="C16" s="31" t="s">
        <v>101</v>
      </c>
      <c r="D16" s="4"/>
      <c r="E16" s="4"/>
      <c r="F16" s="17" t="s">
        <v>113</v>
      </c>
      <c r="G16" s="5"/>
    </row>
    <row r="17" spans="1:7" ht="12.75">
      <c r="A17" s="6"/>
      <c r="B17" s="16">
        <f>SUM(B10:B15)</f>
        <v>60</v>
      </c>
      <c r="C17" s="46" t="s">
        <v>104</v>
      </c>
      <c r="D17" s="13"/>
      <c r="E17" s="2"/>
      <c r="F17" s="18" t="s">
        <v>114</v>
      </c>
      <c r="G17" s="7"/>
    </row>
    <row r="18" ht="12.75">
      <c r="G18" s="20"/>
    </row>
    <row r="19" spans="1:7" ht="12.75">
      <c r="A19" s="25" t="s">
        <v>7</v>
      </c>
      <c r="B19" s="25"/>
      <c r="C19" s="25" t="s">
        <v>8</v>
      </c>
      <c r="G19" s="20"/>
    </row>
    <row r="20" spans="1:7" ht="12.75">
      <c r="A20" s="25" t="s">
        <v>68</v>
      </c>
      <c r="B20" s="25"/>
      <c r="C20" s="25" t="s">
        <v>69</v>
      </c>
      <c r="G20" s="20"/>
    </row>
    <row r="21" spans="1:7" ht="12.75">
      <c r="A21" s="25" t="s">
        <v>70</v>
      </c>
      <c r="B21" s="25"/>
      <c r="C21" s="25"/>
      <c r="G21" s="20"/>
    </row>
    <row r="22" spans="1:7" ht="12.75">
      <c r="A22" s="25"/>
      <c r="B22" s="25"/>
      <c r="C22" s="25"/>
      <c r="G22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66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30.75390625" style="25" customWidth="1"/>
    <col min="2" max="7" width="9.125" style="25" customWidth="1"/>
    <col min="11" max="11" width="14.375" style="0" bestFit="1" customWidth="1"/>
  </cols>
  <sheetData>
    <row r="1" ht="12.75">
      <c r="C1" s="23" t="s">
        <v>19</v>
      </c>
    </row>
    <row r="2" ht="12.75">
      <c r="C2" s="23"/>
    </row>
    <row r="3" ht="12.75">
      <c r="A3" s="23" t="s">
        <v>165</v>
      </c>
    </row>
    <row r="4" ht="12.75">
      <c r="A4" s="23"/>
    </row>
    <row r="5" spans="1:4" ht="12.75">
      <c r="A5" s="23" t="s">
        <v>20</v>
      </c>
      <c r="B5" s="25" t="s">
        <v>21</v>
      </c>
      <c r="D5" s="49" t="s">
        <v>206</v>
      </c>
    </row>
    <row r="6" spans="1:2" ht="12.75">
      <c r="A6" s="23" t="s">
        <v>22</v>
      </c>
      <c r="B6" s="25" t="s">
        <v>166</v>
      </c>
    </row>
    <row r="7" spans="1:2" ht="12.75">
      <c r="A7" s="23" t="s">
        <v>23</v>
      </c>
      <c r="B7" s="25" t="s">
        <v>207</v>
      </c>
    </row>
    <row r="9" spans="1:8" ht="12.75">
      <c r="A9" s="51" t="s">
        <v>199</v>
      </c>
      <c r="B9" s="51" t="s">
        <v>200</v>
      </c>
      <c r="C9" s="51"/>
      <c r="D9" s="51"/>
      <c r="E9" s="51" t="s">
        <v>201</v>
      </c>
      <c r="F9" s="51"/>
      <c r="G9" s="51" t="s">
        <v>47</v>
      </c>
      <c r="H9" s="50"/>
    </row>
    <row r="10" spans="1:8" ht="12.75">
      <c r="A10" s="51"/>
      <c r="B10" s="51" t="s">
        <v>202</v>
      </c>
      <c r="C10" s="51"/>
      <c r="D10" s="51"/>
      <c r="E10" s="51" t="s">
        <v>205</v>
      </c>
      <c r="F10" s="51"/>
      <c r="G10" s="51" t="s">
        <v>47</v>
      </c>
      <c r="H10" s="50"/>
    </row>
    <row r="11" spans="1:8" ht="12.75">
      <c r="A11" s="51"/>
      <c r="B11" s="51" t="s">
        <v>203</v>
      </c>
      <c r="C11" s="51"/>
      <c r="D11" s="51"/>
      <c r="E11" s="51" t="s">
        <v>204</v>
      </c>
      <c r="F11" s="51"/>
      <c r="G11" s="51" t="s">
        <v>27</v>
      </c>
      <c r="H11" s="50"/>
    </row>
    <row r="12" spans="1:8" ht="12.75">
      <c r="A12" s="51"/>
      <c r="B12" s="51" t="s">
        <v>32</v>
      </c>
      <c r="C12" s="51"/>
      <c r="D12" s="51"/>
      <c r="E12" s="51"/>
      <c r="F12" s="51"/>
      <c r="G12" s="51"/>
      <c r="H12" s="50"/>
    </row>
    <row r="13" spans="1:8" ht="12.75">
      <c r="A13" s="51"/>
      <c r="B13" s="51"/>
      <c r="C13" s="51"/>
      <c r="D13" s="51"/>
      <c r="E13" s="51"/>
      <c r="F13" s="51"/>
      <c r="G13" s="51"/>
      <c r="H13" s="50"/>
    </row>
    <row r="14" spans="1:7" ht="12.75">
      <c r="A14" s="23" t="s">
        <v>24</v>
      </c>
      <c r="B14" s="25" t="s">
        <v>25</v>
      </c>
      <c r="E14" s="25" t="s">
        <v>35</v>
      </c>
      <c r="G14" s="25" t="s">
        <v>27</v>
      </c>
    </row>
    <row r="15" spans="1:7" ht="12.75">
      <c r="A15" s="37" t="s">
        <v>28</v>
      </c>
      <c r="B15" s="25" t="s">
        <v>29</v>
      </c>
      <c r="E15" s="25" t="s">
        <v>26</v>
      </c>
      <c r="G15" s="49" t="s">
        <v>31</v>
      </c>
    </row>
    <row r="16" spans="1:7" ht="12.75">
      <c r="A16" s="37"/>
      <c r="B16" s="25" t="s">
        <v>167</v>
      </c>
      <c r="E16" s="25" t="s">
        <v>26</v>
      </c>
      <c r="G16" s="49" t="s">
        <v>31</v>
      </c>
    </row>
    <row r="17" spans="2:7" ht="12.75">
      <c r="B17" s="52" t="s">
        <v>209</v>
      </c>
      <c r="C17" s="53">
        <v>0.02766203703703704</v>
      </c>
      <c r="G17" s="49"/>
    </row>
    <row r="18" spans="2:11" ht="12.75">
      <c r="B18" s="52" t="s">
        <v>33</v>
      </c>
      <c r="C18" s="52">
        <f>'8848'!B17</f>
        <v>75</v>
      </c>
      <c r="E18" s="23" t="s">
        <v>210</v>
      </c>
      <c r="F18" s="61">
        <f>C17-C19+'8848'!E16</f>
        <v>0.04016203703703704</v>
      </c>
      <c r="G18" s="49"/>
      <c r="K18" s="59"/>
    </row>
    <row r="19" spans="2:11" ht="12.75">
      <c r="B19" s="57" t="s">
        <v>208</v>
      </c>
      <c r="C19" s="58">
        <v>0.004861111111111111</v>
      </c>
      <c r="G19" s="49"/>
      <c r="K19" s="59"/>
    </row>
    <row r="20" spans="1:11" ht="12.75">
      <c r="A20" s="23" t="s">
        <v>34</v>
      </c>
      <c r="B20" s="25" t="s">
        <v>37</v>
      </c>
      <c r="E20" s="25" t="s">
        <v>35</v>
      </c>
      <c r="G20" s="25" t="s">
        <v>27</v>
      </c>
      <c r="K20" s="59"/>
    </row>
    <row r="21" spans="1:7" ht="12.75">
      <c r="A21" s="37" t="s">
        <v>38</v>
      </c>
      <c r="B21" s="25" t="s">
        <v>39</v>
      </c>
      <c r="E21" s="25" t="s">
        <v>35</v>
      </c>
      <c r="G21" s="49" t="s">
        <v>31</v>
      </c>
    </row>
    <row r="22" spans="1:7" ht="12.75">
      <c r="A22" s="37"/>
      <c r="B22" s="25" t="s">
        <v>168</v>
      </c>
      <c r="E22" s="25" t="s">
        <v>26</v>
      </c>
      <c r="G22" s="49" t="s">
        <v>31</v>
      </c>
    </row>
    <row r="23" spans="2:7" ht="12.75">
      <c r="B23" s="52" t="s">
        <v>209</v>
      </c>
      <c r="C23" s="53">
        <v>0.03177083333333333</v>
      </c>
      <c r="G23" s="49"/>
    </row>
    <row r="24" spans="2:7" ht="12.75">
      <c r="B24" s="52" t="s">
        <v>33</v>
      </c>
      <c r="C24" s="52">
        <f>"Луноход"!B19</f>
        <v>65</v>
      </c>
      <c r="E24" s="23" t="s">
        <v>210</v>
      </c>
      <c r="F24" s="61">
        <f>C23-C25+"Луноход"!E18</f>
        <v>0.04711805555555555</v>
      </c>
      <c r="G24" s="49"/>
    </row>
    <row r="25" spans="2:7" ht="12.75">
      <c r="B25" s="52" t="s">
        <v>208</v>
      </c>
      <c r="C25" s="53">
        <v>0</v>
      </c>
      <c r="G25" s="49"/>
    </row>
    <row r="26" spans="1:7" ht="12.75">
      <c r="A26" s="23" t="s">
        <v>36</v>
      </c>
      <c r="B26" s="25" t="s">
        <v>170</v>
      </c>
      <c r="E26" s="25" t="s">
        <v>26</v>
      </c>
      <c r="G26" s="25" t="s">
        <v>27</v>
      </c>
    </row>
    <row r="27" spans="1:7" ht="12.75">
      <c r="A27" s="37" t="s">
        <v>169</v>
      </c>
      <c r="B27" s="25" t="s">
        <v>171</v>
      </c>
      <c r="E27" s="25" t="s">
        <v>26</v>
      </c>
      <c r="G27" s="49" t="s">
        <v>173</v>
      </c>
    </row>
    <row r="28" spans="1:7" ht="12.75">
      <c r="A28" s="37"/>
      <c r="B28" s="25" t="s">
        <v>172</v>
      </c>
      <c r="E28" s="25" t="s">
        <v>26</v>
      </c>
      <c r="G28" s="25" t="s">
        <v>27</v>
      </c>
    </row>
    <row r="29" spans="2:3" ht="12.75">
      <c r="B29" s="52" t="s">
        <v>209</v>
      </c>
      <c r="C29" s="53">
        <v>0.04101851851851852</v>
      </c>
    </row>
    <row r="30" spans="2:6" ht="12.75">
      <c r="B30" s="52" t="s">
        <v>33</v>
      </c>
      <c r="C30" s="52">
        <f>'"Эй, девки и ОлеГ"'!B21</f>
        <v>100</v>
      </c>
      <c r="E30" s="23" t="s">
        <v>210</v>
      </c>
      <c r="F30" s="61">
        <f>C29-C31+'"Эй, девки и ОлеГ"'!E20</f>
        <v>0.06393518518518518</v>
      </c>
    </row>
    <row r="31" spans="2:3" ht="12.75">
      <c r="B31" s="52" t="s">
        <v>208</v>
      </c>
      <c r="C31" s="53">
        <v>0</v>
      </c>
    </row>
    <row r="32" spans="1:7" ht="12.75">
      <c r="A32" s="23" t="s">
        <v>40</v>
      </c>
      <c r="B32" s="25" t="s">
        <v>175</v>
      </c>
      <c r="E32" s="25" t="s">
        <v>30</v>
      </c>
      <c r="G32" s="25" t="s">
        <v>27</v>
      </c>
    </row>
    <row r="33" spans="1:7" ht="12.75">
      <c r="A33" s="37" t="s">
        <v>174</v>
      </c>
      <c r="B33" s="25" t="s">
        <v>176</v>
      </c>
      <c r="E33" s="25" t="s">
        <v>30</v>
      </c>
      <c r="G33" s="49" t="s">
        <v>31</v>
      </c>
    </row>
    <row r="34" spans="1:7" ht="12.75">
      <c r="A34" s="37"/>
      <c r="B34" s="25" t="s">
        <v>177</v>
      </c>
      <c r="E34" s="25" t="s">
        <v>41</v>
      </c>
      <c r="G34" s="49" t="s">
        <v>31</v>
      </c>
    </row>
    <row r="35" spans="2:7" ht="12.75">
      <c r="B35" s="52" t="s">
        <v>209</v>
      </c>
      <c r="C35" s="53">
        <v>0.050972222222222224</v>
      </c>
      <c r="G35" s="49"/>
    </row>
    <row r="36" spans="2:7" ht="12.75">
      <c r="B36" s="52" t="s">
        <v>33</v>
      </c>
      <c r="C36" s="52">
        <f>'СГАУ - 1'!B28</f>
        <v>190</v>
      </c>
      <c r="E36" s="23" t="s">
        <v>210</v>
      </c>
      <c r="F36" s="61">
        <f>C35-C37+'СГАУ - 1'!E27</f>
        <v>0.09472222222222222</v>
      </c>
      <c r="G36" s="49"/>
    </row>
    <row r="37" spans="2:3" ht="12.75">
      <c r="B37" s="52" t="s">
        <v>208</v>
      </c>
      <c r="C37" s="53">
        <v>0</v>
      </c>
    </row>
    <row r="38" spans="1:7" ht="12.75">
      <c r="A38" s="23" t="s">
        <v>42</v>
      </c>
      <c r="B38" s="25" t="s">
        <v>179</v>
      </c>
      <c r="E38" s="25" t="s">
        <v>30</v>
      </c>
      <c r="G38" s="25" t="s">
        <v>47</v>
      </c>
    </row>
    <row r="39" spans="1:7" ht="12.75">
      <c r="A39" s="37" t="s">
        <v>178</v>
      </c>
      <c r="B39" s="25" t="s">
        <v>180</v>
      </c>
      <c r="E39" s="25" t="s">
        <v>26</v>
      </c>
      <c r="G39" s="49" t="s">
        <v>31</v>
      </c>
    </row>
    <row r="40" spans="1:7" ht="12.75">
      <c r="A40" s="37"/>
      <c r="B40" s="25" t="s">
        <v>181</v>
      </c>
      <c r="E40" s="25" t="s">
        <v>26</v>
      </c>
      <c r="G40" s="49" t="s">
        <v>31</v>
      </c>
    </row>
    <row r="41" spans="2:3" ht="12.75">
      <c r="B41" s="52" t="s">
        <v>209</v>
      </c>
      <c r="C41" s="53">
        <v>0.055625</v>
      </c>
    </row>
    <row r="42" spans="2:6" ht="12.75">
      <c r="B42" s="52" t="s">
        <v>33</v>
      </c>
      <c r="C42" s="52">
        <f>'Флаг РФ'!B33</f>
        <v>255</v>
      </c>
      <c r="E42" s="23" t="s">
        <v>210</v>
      </c>
      <c r="F42" s="61">
        <f>C41-C43+'Флаг РФ'!E32</f>
        <v>0.10979166666666668</v>
      </c>
    </row>
    <row r="43" spans="2:3" ht="12.75">
      <c r="B43" s="57" t="s">
        <v>208</v>
      </c>
      <c r="C43" s="58">
        <v>0.004861111111111111</v>
      </c>
    </row>
    <row r="44" spans="1:7" ht="12.75">
      <c r="A44" s="23" t="s">
        <v>48</v>
      </c>
      <c r="B44" s="25" t="s">
        <v>183</v>
      </c>
      <c r="E44" s="25" t="s">
        <v>50</v>
      </c>
      <c r="G44" s="25" t="s">
        <v>49</v>
      </c>
    </row>
    <row r="45" spans="1:7" ht="12.75">
      <c r="A45" s="37" t="s">
        <v>182</v>
      </c>
      <c r="B45" s="25" t="s">
        <v>184</v>
      </c>
      <c r="E45" s="25" t="s">
        <v>186</v>
      </c>
      <c r="G45" s="49" t="s">
        <v>31</v>
      </c>
    </row>
    <row r="46" spans="1:7" ht="12.75">
      <c r="A46" s="37"/>
      <c r="B46" s="25" t="s">
        <v>185</v>
      </c>
      <c r="E46" s="25" t="s">
        <v>187</v>
      </c>
      <c r="G46" s="49" t="s">
        <v>31</v>
      </c>
    </row>
    <row r="47" spans="2:5" ht="12.75">
      <c r="B47" s="54" t="s">
        <v>196</v>
      </c>
      <c r="C47" s="55"/>
      <c r="D47" s="56"/>
      <c r="E47" s="56"/>
    </row>
    <row r="48" spans="2:3" ht="12.75">
      <c r="B48" s="23"/>
      <c r="C48" s="23"/>
    </row>
    <row r="49" spans="2:3" ht="12.75">
      <c r="B49" s="23"/>
      <c r="C49" s="23"/>
    </row>
    <row r="50" spans="1:7" ht="12.75">
      <c r="A50" s="23" t="s">
        <v>51</v>
      </c>
      <c r="B50" s="25" t="s">
        <v>189</v>
      </c>
      <c r="E50" s="25" t="s">
        <v>26</v>
      </c>
      <c r="G50" s="25" t="s">
        <v>27</v>
      </c>
    </row>
    <row r="51" spans="1:7" ht="12.75">
      <c r="A51" s="37" t="s">
        <v>188</v>
      </c>
      <c r="B51" s="25" t="s">
        <v>190</v>
      </c>
      <c r="E51" s="25" t="s">
        <v>26</v>
      </c>
      <c r="G51" s="49" t="s">
        <v>192</v>
      </c>
    </row>
    <row r="52" spans="1:7" ht="12.75">
      <c r="A52" s="37"/>
      <c r="B52" s="25" t="s">
        <v>191</v>
      </c>
      <c r="E52" s="25" t="s">
        <v>52</v>
      </c>
      <c r="G52" s="25" t="s">
        <v>27</v>
      </c>
    </row>
    <row r="53" spans="2:5" ht="12.75">
      <c r="B53" s="54" t="s">
        <v>196</v>
      </c>
      <c r="C53" s="55"/>
      <c r="D53" s="56"/>
      <c r="E53" s="56"/>
    </row>
    <row r="54" spans="2:3" ht="12.75">
      <c r="B54" s="23"/>
      <c r="C54" s="23"/>
    </row>
    <row r="55" spans="1:7" ht="12.75">
      <c r="A55" s="23" t="s">
        <v>53</v>
      </c>
      <c r="B55" s="25" t="s">
        <v>46</v>
      </c>
      <c r="E55" s="25" t="s">
        <v>35</v>
      </c>
      <c r="G55" s="25" t="s">
        <v>27</v>
      </c>
    </row>
    <row r="56" spans="1:7" ht="12.75">
      <c r="A56" s="37" t="s">
        <v>193</v>
      </c>
      <c r="B56" s="25" t="s">
        <v>194</v>
      </c>
      <c r="E56" s="25" t="s">
        <v>30</v>
      </c>
      <c r="G56" s="49" t="s">
        <v>31</v>
      </c>
    </row>
    <row r="57" spans="1:7" ht="12.75">
      <c r="A57" s="37"/>
      <c r="B57" s="25" t="s">
        <v>195</v>
      </c>
      <c r="E57" s="25" t="s">
        <v>26</v>
      </c>
      <c r="G57" s="49" t="s">
        <v>31</v>
      </c>
    </row>
    <row r="58" spans="2:5" ht="12.75">
      <c r="B58" s="54" t="s">
        <v>196</v>
      </c>
      <c r="C58" s="55"/>
      <c r="D58" s="56"/>
      <c r="E58" s="56"/>
    </row>
    <row r="60" spans="1:2" ht="12.75">
      <c r="A60" s="23" t="s">
        <v>7</v>
      </c>
      <c r="B60" s="25" t="s">
        <v>8</v>
      </c>
    </row>
    <row r="61" spans="1:2" ht="12.75">
      <c r="A61" s="23" t="s">
        <v>54</v>
      </c>
      <c r="B61" s="25" t="s">
        <v>12</v>
      </c>
    </row>
    <row r="62" spans="1:2" ht="12.75">
      <c r="A62" s="23" t="s">
        <v>43</v>
      </c>
      <c r="B62" s="25" t="s">
        <v>197</v>
      </c>
    </row>
    <row r="63" ht="12.75">
      <c r="A63" s="23"/>
    </row>
    <row r="64" spans="1:2" ht="12.75">
      <c r="A64" s="23" t="s">
        <v>44</v>
      </c>
      <c r="B64" s="25" t="s">
        <v>198</v>
      </c>
    </row>
    <row r="66" ht="12.75">
      <c r="A66" s="25" t="s">
        <v>45</v>
      </c>
    </row>
  </sheetData>
  <printOptions/>
  <pageMargins left="0.46" right="0.17" top="0.37" bottom="0.22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24"/>
  <sheetViews>
    <sheetView workbookViewId="0" topLeftCell="A1">
      <selection activeCell="E19" sqref="E19"/>
    </sheetView>
  </sheetViews>
  <sheetFormatPr defaultColWidth="9.00390625" defaultRowHeight="12.75"/>
  <cols>
    <col min="5" max="5" width="22.00390625" style="0" customWidth="1"/>
    <col min="7" max="7" width="50.125" style="0" customWidth="1"/>
  </cols>
  <sheetData>
    <row r="1" spans="4:7" ht="12.75">
      <c r="D1" s="1" t="s">
        <v>0</v>
      </c>
      <c r="F1" s="1"/>
      <c r="G1" s="27" t="s">
        <v>57</v>
      </c>
    </row>
    <row r="2" spans="2:8" ht="12.75">
      <c r="B2" t="s">
        <v>56</v>
      </c>
      <c r="F2" s="1"/>
      <c r="G2" s="38" t="s">
        <v>55</v>
      </c>
      <c r="H2" s="39">
        <v>7</v>
      </c>
    </row>
    <row r="3" spans="1:7" ht="12.75">
      <c r="A3" s="23" t="s">
        <v>6</v>
      </c>
      <c r="F3" s="1"/>
      <c r="G3" s="20"/>
    </row>
    <row r="4" spans="1:7" ht="12.75">
      <c r="A4" s="23" t="s">
        <v>14</v>
      </c>
      <c r="B4" s="24"/>
      <c r="C4" s="26"/>
      <c r="D4" s="20"/>
      <c r="E4" s="20"/>
      <c r="F4" s="26" t="s">
        <v>73</v>
      </c>
      <c r="G4" s="20"/>
    </row>
    <row r="5" spans="1:7" ht="12.75">
      <c r="A5" s="23"/>
      <c r="B5" s="24"/>
      <c r="C5" s="26"/>
      <c r="D5" s="20"/>
      <c r="E5" s="20"/>
      <c r="F5" s="26" t="s">
        <v>72</v>
      </c>
      <c r="G5" s="20"/>
    </row>
    <row r="6" spans="3:7" ht="12.75">
      <c r="C6" s="23"/>
      <c r="F6" s="23" t="s">
        <v>74</v>
      </c>
      <c r="G6" s="20"/>
    </row>
    <row r="7" spans="1:7" ht="12.75">
      <c r="A7" s="9" t="s">
        <v>1</v>
      </c>
      <c r="B7" s="15" t="s">
        <v>2</v>
      </c>
      <c r="C7" s="17"/>
      <c r="D7" s="10" t="s">
        <v>4</v>
      </c>
      <c r="E7" s="11"/>
      <c r="F7" s="10" t="s">
        <v>5</v>
      </c>
      <c r="G7" s="11"/>
    </row>
    <row r="8" spans="1:7" ht="12.75">
      <c r="A8" s="12"/>
      <c r="B8" s="16" t="s">
        <v>3</v>
      </c>
      <c r="C8" s="18"/>
      <c r="D8" s="13"/>
      <c r="E8" s="14"/>
      <c r="F8" s="13"/>
      <c r="G8" s="14"/>
    </row>
    <row r="9" spans="1:7" ht="12.75">
      <c r="A9" s="29"/>
      <c r="B9" s="29"/>
      <c r="C9" s="30"/>
      <c r="D9" s="30"/>
      <c r="E9" s="30"/>
      <c r="F9" s="31"/>
      <c r="G9" s="32"/>
    </row>
    <row r="10" spans="1:7" ht="12.75">
      <c r="A10" s="33">
        <v>1</v>
      </c>
      <c r="B10" s="33">
        <v>20</v>
      </c>
      <c r="C10" s="28" t="s">
        <v>61</v>
      </c>
      <c r="D10" s="28"/>
      <c r="E10" s="28"/>
      <c r="F10" s="34" t="s">
        <v>75</v>
      </c>
      <c r="G10" s="35"/>
    </row>
    <row r="11" spans="1:7" ht="12.75">
      <c r="A11" s="33"/>
      <c r="B11" s="33"/>
      <c r="C11" s="28"/>
      <c r="D11" s="28"/>
      <c r="E11" s="28"/>
      <c r="F11" s="34"/>
      <c r="G11" s="35"/>
    </row>
    <row r="12" spans="1:7" ht="12.75">
      <c r="A12" s="33">
        <v>1</v>
      </c>
      <c r="B12" s="33">
        <v>20</v>
      </c>
      <c r="C12" s="28" t="s">
        <v>61</v>
      </c>
      <c r="D12" s="28"/>
      <c r="E12" s="28"/>
      <c r="F12" s="34" t="s">
        <v>76</v>
      </c>
      <c r="G12" s="35"/>
    </row>
    <row r="13" spans="1:7" ht="12.75">
      <c r="A13" s="33"/>
      <c r="B13" s="33"/>
      <c r="C13" s="28"/>
      <c r="D13" s="28"/>
      <c r="E13" s="28"/>
      <c r="F13" s="34"/>
      <c r="G13" s="35"/>
    </row>
    <row r="14" spans="1:7" ht="12.75">
      <c r="A14" s="33">
        <v>1</v>
      </c>
      <c r="B14" s="33">
        <v>5</v>
      </c>
      <c r="C14" s="28" t="s">
        <v>77</v>
      </c>
      <c r="D14" s="28"/>
      <c r="E14" s="28"/>
      <c r="F14" s="34" t="s">
        <v>78</v>
      </c>
      <c r="G14" s="35"/>
    </row>
    <row r="15" spans="1:7" ht="12.75">
      <c r="A15" s="33"/>
      <c r="B15" s="33"/>
      <c r="C15" s="28"/>
      <c r="D15" s="28"/>
      <c r="E15" s="28"/>
      <c r="F15" s="34"/>
      <c r="G15" s="35"/>
    </row>
    <row r="16" spans="1:7" ht="12.75">
      <c r="A16" s="33">
        <v>2</v>
      </c>
      <c r="B16" s="33">
        <v>20</v>
      </c>
      <c r="C16" s="28" t="s">
        <v>61</v>
      </c>
      <c r="D16" s="28"/>
      <c r="E16" s="28"/>
      <c r="F16" s="34" t="s">
        <v>79</v>
      </c>
      <c r="G16" s="35"/>
    </row>
    <row r="17" spans="1:7" ht="12.75">
      <c r="A17" s="33"/>
      <c r="B17" s="33"/>
      <c r="C17" s="28"/>
      <c r="D17" s="28"/>
      <c r="E17" s="28"/>
      <c r="F17" s="34"/>
      <c r="G17" s="35"/>
    </row>
    <row r="18" spans="1:7" ht="12.75">
      <c r="A18" s="3"/>
      <c r="B18" s="8"/>
      <c r="C18" s="30" t="s">
        <v>211</v>
      </c>
      <c r="D18" s="4"/>
      <c r="E18" s="60">
        <v>0.015347222222222222</v>
      </c>
      <c r="F18" s="41"/>
      <c r="G18" s="5"/>
    </row>
    <row r="19" spans="1:7" ht="12.75">
      <c r="A19" s="6"/>
      <c r="B19" s="16">
        <f>SUM(B10:B17)</f>
        <v>65</v>
      </c>
      <c r="C19" s="42" t="s">
        <v>80</v>
      </c>
      <c r="D19" s="36"/>
      <c r="E19" s="2"/>
      <c r="F19" s="6"/>
      <c r="G19" s="7"/>
    </row>
    <row r="20" ht="12.75">
      <c r="G20" s="20"/>
    </row>
    <row r="21" spans="1:7" ht="12.75">
      <c r="A21" s="25" t="s">
        <v>7</v>
      </c>
      <c r="B21" s="25"/>
      <c r="C21" s="25" t="s">
        <v>8</v>
      </c>
      <c r="G21" s="20"/>
    </row>
    <row r="22" spans="1:7" ht="12.75">
      <c r="A22" s="25" t="s">
        <v>68</v>
      </c>
      <c r="B22" s="25"/>
      <c r="C22" s="25" t="s">
        <v>81</v>
      </c>
      <c r="G22" s="20"/>
    </row>
    <row r="23" spans="1:7" ht="12.75">
      <c r="A23" s="25" t="s">
        <v>70</v>
      </c>
      <c r="B23" s="25"/>
      <c r="C23" s="25"/>
      <c r="G23" s="20"/>
    </row>
    <row r="24" spans="1:7" ht="12.75">
      <c r="A24" s="25"/>
      <c r="B24" s="25"/>
      <c r="C24" s="25"/>
      <c r="G24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1</cp:lastModifiedBy>
  <cp:lastPrinted>2006-10-11T12:39:04Z</cp:lastPrinted>
  <dcterms:created xsi:type="dcterms:W3CDTF">2006-03-18T20:48:30Z</dcterms:created>
  <dcterms:modified xsi:type="dcterms:W3CDTF">2007-10-13T17:34:10Z</dcterms:modified>
  <cp:category/>
  <cp:version/>
  <cp:contentType/>
  <cp:contentStatus/>
</cp:coreProperties>
</file>