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Кубок_Женщины" sheetId="1" r:id="rId1"/>
    <sheet name="Кубок_Мужчины" sheetId="2" r:id="rId2"/>
    <sheet name="ЧЧО_Мужчины " sheetId="3" r:id="rId3"/>
    <sheet name="ЧЧО_Женщины" sheetId="4" r:id="rId4"/>
  </sheets>
  <calcPr calcId="1456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4" l="1"/>
  <c r="J8" i="4"/>
  <c r="J7" i="4"/>
  <c r="J6" i="4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J4" i="1"/>
  <c r="I12" i="1" s="1"/>
  <c r="I9" i="1" l="1"/>
  <c r="I13" i="1"/>
  <c r="I6" i="1"/>
  <c r="I10" i="1"/>
  <c r="I14" i="1"/>
  <c r="I7" i="1"/>
  <c r="I11" i="1"/>
  <c r="I15" i="1"/>
  <c r="I8" i="1"/>
</calcChain>
</file>

<file path=xl/sharedStrings.xml><?xml version="1.0" encoding="utf-8"?>
<sst xmlns="http://schemas.openxmlformats.org/spreadsheetml/2006/main" count="265" uniqueCount="113">
  <si>
    <t>ИТОГОВЫЙ ПРОТОКОЛ</t>
  </si>
  <si>
    <t>5-й Этап Кубка России по альпинизму, класс-скальный</t>
  </si>
  <si>
    <t>Республика Башкортостан. г. Белорецк, гора Малиновая, 07-09 июня 2019г.</t>
  </si>
  <si>
    <t>ЖЕНЩИНЫ</t>
  </si>
  <si>
    <t>Рейтинг соревнований:</t>
  </si>
  <si>
    <t>место</t>
  </si>
  <si>
    <t>Команда</t>
  </si>
  <si>
    <t>ФИО</t>
  </si>
  <si>
    <t>Регион</t>
  </si>
  <si>
    <t>Год рождения</t>
  </si>
  <si>
    <t>Разряд/звание</t>
  </si>
  <si>
    <t>Рейтинг спорт-на</t>
  </si>
  <si>
    <t>Баллы за марафон</t>
  </si>
  <si>
    <t>Результат в зачет кубка</t>
  </si>
  <si>
    <t>Санкт-Петербург -1</t>
  </si>
  <si>
    <t>Толстых Надежд</t>
  </si>
  <si>
    <t>Санкт-Петербург</t>
  </si>
  <si>
    <t>МС</t>
  </si>
  <si>
    <t>Нестерова Валентина</t>
  </si>
  <si>
    <t>Челябинск-Златоуст-1</t>
  </si>
  <si>
    <t xml:space="preserve">Васильева Екатерина </t>
  </si>
  <si>
    <t>Челябинская</t>
  </si>
  <si>
    <t xml:space="preserve">Киржакова Ксения </t>
  </si>
  <si>
    <t>Уфа-1</t>
  </si>
  <si>
    <t>Хакимова Лия</t>
  </si>
  <si>
    <t>Башкортостан</t>
  </si>
  <si>
    <t xml:space="preserve">Никонова Кристина </t>
  </si>
  <si>
    <t>Уфа-2</t>
  </si>
  <si>
    <t xml:space="preserve">Ульянова Лариса </t>
  </si>
  <si>
    <t xml:space="preserve">Нечаева Мария </t>
  </si>
  <si>
    <t>Магнитогорск-Троицк-1</t>
  </si>
  <si>
    <t xml:space="preserve">Краснова Агата </t>
  </si>
  <si>
    <t xml:space="preserve">Абубакирова Гюльнара </t>
  </si>
  <si>
    <t>Гл. судья</t>
  </si>
  <si>
    <t>С.Ю. Солдатов (ВК)</t>
  </si>
  <si>
    <t>Гл. секретарь</t>
  </si>
  <si>
    <t>А.В. Краснова (СС1К)</t>
  </si>
  <si>
    <t xml:space="preserve"> </t>
  </si>
  <si>
    <t>МУЖЧИНЫ</t>
  </si>
  <si>
    <t>Место</t>
  </si>
  <si>
    <t>Выпол-ненный разряд</t>
  </si>
  <si>
    <t>Челябинск-1</t>
  </si>
  <si>
    <t>Марусин Дмитрий</t>
  </si>
  <si>
    <t>КМС</t>
  </si>
  <si>
    <t>Балдин Матвей</t>
  </si>
  <si>
    <t>Челябинск-Ростов-1</t>
  </si>
  <si>
    <t xml:space="preserve">Гайдамако Кирилл </t>
  </si>
  <si>
    <t xml:space="preserve">Максюков Артем </t>
  </si>
  <si>
    <t>Ростовская</t>
  </si>
  <si>
    <t>Уфа-3</t>
  </si>
  <si>
    <t xml:space="preserve">Шарафутдинов Динислам </t>
  </si>
  <si>
    <t xml:space="preserve">Минибаев Искандер </t>
  </si>
  <si>
    <t>Магнитогорск-Уфа-1</t>
  </si>
  <si>
    <t xml:space="preserve">Кучеров Михаил </t>
  </si>
  <si>
    <t xml:space="preserve">Никонов Максим </t>
  </si>
  <si>
    <t>Пермь-1</t>
  </si>
  <si>
    <t>Енков Юрий</t>
  </si>
  <si>
    <t>Пермский</t>
  </si>
  <si>
    <t xml:space="preserve">Чащин Сергей </t>
  </si>
  <si>
    <t>Самара-1</t>
  </si>
  <si>
    <t xml:space="preserve">Храмов Илья </t>
  </si>
  <si>
    <t>Самарская</t>
  </si>
  <si>
    <t xml:space="preserve">Жученко Дмитрий </t>
  </si>
  <si>
    <t>Челябинск-2</t>
  </si>
  <si>
    <t xml:space="preserve">Киселев Виктор </t>
  </si>
  <si>
    <t xml:space="preserve">Чеканин Сергей </t>
  </si>
  <si>
    <t>Магнитогорск-1</t>
  </si>
  <si>
    <t>Иванов Александр</t>
  </si>
  <si>
    <t xml:space="preserve">Виноградов Александр </t>
  </si>
  <si>
    <t>Чемпионат Челябинской области по альпинизму, класс-скальный</t>
  </si>
  <si>
    <t>Город</t>
  </si>
  <si>
    <t>рейтинг спорт-на</t>
  </si>
  <si>
    <t>результат в зачет кубка</t>
  </si>
  <si>
    <t xml:space="preserve">Марусин Дмитрий </t>
  </si>
  <si>
    <t>Челябинск</t>
  </si>
  <si>
    <t xml:space="preserve">Балдин Матвей </t>
  </si>
  <si>
    <t>Ростов-на-Дону</t>
  </si>
  <si>
    <t>Магнитогорск</t>
  </si>
  <si>
    <t>Уфа</t>
  </si>
  <si>
    <t>Златоуст-1</t>
  </si>
  <si>
    <t>Зарицкий Илья </t>
  </si>
  <si>
    <t>Златоуст</t>
  </si>
  <si>
    <t>зн.</t>
  </si>
  <si>
    <t>Долгов Антон  </t>
  </si>
  <si>
    <t>Магнитогорск-2</t>
  </si>
  <si>
    <t xml:space="preserve">Майстренко Игорь </t>
  </si>
  <si>
    <t>Краснов Михаил</t>
  </si>
  <si>
    <t>Чеканин Сергей</t>
  </si>
  <si>
    <t>Челябинск-3</t>
  </si>
  <si>
    <t xml:space="preserve">Чон Евгений </t>
  </si>
  <si>
    <t xml:space="preserve">Никифоров Дмитрий </t>
  </si>
  <si>
    <t>Магнитогорск-3</t>
  </si>
  <si>
    <t>Бабой Виктор</t>
  </si>
  <si>
    <t xml:space="preserve">Лещенко  Владислав </t>
  </si>
  <si>
    <t>Магнитогорск-4</t>
  </si>
  <si>
    <t xml:space="preserve">Сидоров Андрей </t>
  </si>
  <si>
    <t xml:space="preserve">Аникеев Антон </t>
  </si>
  <si>
    <t>Миасс-1</t>
  </si>
  <si>
    <t xml:space="preserve">Лебедев Константин </t>
  </si>
  <si>
    <t>Миасс</t>
  </si>
  <si>
    <t>Третьяков Кирилл</t>
  </si>
  <si>
    <t>Магнитогорск-5</t>
  </si>
  <si>
    <t xml:space="preserve">Гаршин Дмитрий </t>
  </si>
  <si>
    <t xml:space="preserve">Афанасьев Иван </t>
  </si>
  <si>
    <t>Миасс-2</t>
  </si>
  <si>
    <t xml:space="preserve">Демидов Сергей </t>
  </si>
  <si>
    <t xml:space="preserve">Ибатуллин Вадим </t>
  </si>
  <si>
    <t>С.Ю. Печенкин (СС1К)</t>
  </si>
  <si>
    <t>А.В. Краснова (СС2К)</t>
  </si>
  <si>
    <t>Киржакова Ксения</t>
  </si>
  <si>
    <t>Златоус</t>
  </si>
  <si>
    <t>Абубакирова Гюльнара</t>
  </si>
  <si>
    <t>Троицк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</si>
</sst>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6" x14ac:knownFonts="1"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/>
    <xf numFmtId="164" fontId="3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/>
    <xf numFmtId="2" fontId="2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3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="85" zoomScaleNormal="85" workbookViewId="0">
      <selection activeCell="B33" sqref="B33"/>
    </sheetView>
  </sheetViews>
  <sheetFormatPr defaultRowHeight="15" x14ac:dyDescent="0.25"/>
  <cols>
    <col min="1" max="1" width="6.140625" style="13" customWidth="1"/>
    <col min="2" max="2" width="27.85546875" style="13" customWidth="1"/>
    <col min="3" max="3" width="24.42578125" style="13" customWidth="1"/>
    <col min="4" max="4" width="18.28515625" style="13" customWidth="1"/>
    <col min="5" max="5" width="9.28515625" style="13" customWidth="1"/>
    <col min="6" max="6" width="7.85546875" style="13" customWidth="1"/>
    <col min="7" max="7" width="13.140625" style="13" customWidth="1"/>
    <col min="8" max="8" width="9.140625" style="13" customWidth="1"/>
    <col min="9" max="9" width="10.7109375" style="13" customWidth="1"/>
    <col min="10" max="10" width="9" style="13" customWidth="1"/>
    <col min="11" max="12" width="9.140625" style="13" customWidth="1"/>
    <col min="13" max="13" width="38.85546875" style="13" customWidth="1"/>
    <col min="14" max="15" width="11.42578125" style="13"/>
    <col min="16" max="16" width="18.7109375" style="13" customWidth="1"/>
    <col min="17" max="1025" width="9.140625" style="13" customWidth="1"/>
  </cols>
  <sheetData>
    <row r="1" spans="1:17" ht="18.75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7" ht="18.75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7" ht="18.75" x14ac:dyDescent="0.3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7" ht="18.75" x14ac:dyDescent="0.3">
      <c r="A4" s="14"/>
      <c r="B4" s="15"/>
      <c r="C4" s="11" t="s">
        <v>3</v>
      </c>
      <c r="D4" s="11"/>
      <c r="E4" s="11"/>
      <c r="F4" s="11"/>
      <c r="G4" s="10" t="s">
        <v>4</v>
      </c>
      <c r="H4" s="10"/>
      <c r="I4" s="10"/>
      <c r="J4" s="16">
        <f>SUM(G6:G15)/2853.11</f>
        <v>0.1048785360536397</v>
      </c>
      <c r="K4" s="14"/>
      <c r="L4" s="14"/>
    </row>
    <row r="5" spans="1:17" ht="61.5" customHeight="1" x14ac:dyDescent="0.25">
      <c r="A5" s="17" t="s">
        <v>5</v>
      </c>
      <c r="B5" s="17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7" t="s">
        <v>12</v>
      </c>
      <c r="I5" s="17" t="s">
        <v>13</v>
      </c>
      <c r="J5" s="18"/>
      <c r="K5" s="19"/>
      <c r="L5" s="19"/>
      <c r="M5" s="19"/>
      <c r="N5" s="19"/>
      <c r="O5" s="19"/>
      <c r="P5" s="19"/>
      <c r="Q5" s="19"/>
    </row>
    <row r="6" spans="1:17" ht="15" customHeight="1" x14ac:dyDescent="0.25">
      <c r="A6" s="9">
        <v>1</v>
      </c>
      <c r="B6" s="8" t="s">
        <v>14</v>
      </c>
      <c r="C6" s="21" t="s">
        <v>15</v>
      </c>
      <c r="D6" s="21" t="s">
        <v>16</v>
      </c>
      <c r="E6" s="22">
        <v>1991</v>
      </c>
      <c r="F6" s="20" t="s">
        <v>17</v>
      </c>
      <c r="G6" s="20">
        <v>92.83</v>
      </c>
      <c r="H6" s="9">
        <v>7.4</v>
      </c>
      <c r="I6" s="23">
        <f>J4*100</f>
        <v>10.48785360536397</v>
      </c>
      <c r="J6" s="24"/>
    </row>
    <row r="7" spans="1:17" ht="15.75" x14ac:dyDescent="0.25">
      <c r="A7" s="9"/>
      <c r="B7" s="8"/>
      <c r="C7" s="21" t="s">
        <v>18</v>
      </c>
      <c r="D7" s="21" t="s">
        <v>16</v>
      </c>
      <c r="E7" s="22">
        <v>1984</v>
      </c>
      <c r="F7" s="20">
        <v>2</v>
      </c>
      <c r="G7" s="20">
        <v>0</v>
      </c>
      <c r="H7" s="9"/>
      <c r="I7" s="23">
        <f>J4*100</f>
        <v>10.48785360536397</v>
      </c>
      <c r="J7" s="24"/>
    </row>
    <row r="8" spans="1:17" ht="15" customHeight="1" x14ac:dyDescent="0.25">
      <c r="A8" s="9">
        <v>2</v>
      </c>
      <c r="B8" s="8" t="s">
        <v>19</v>
      </c>
      <c r="C8" s="21" t="s">
        <v>20</v>
      </c>
      <c r="D8" s="21" t="s">
        <v>21</v>
      </c>
      <c r="E8" s="22">
        <v>1989</v>
      </c>
      <c r="F8" s="22">
        <v>1</v>
      </c>
      <c r="G8" s="20">
        <v>9.01</v>
      </c>
      <c r="H8" s="9">
        <v>7.05</v>
      </c>
      <c r="I8" s="23">
        <f>J4*84</f>
        <v>8.8097970285057343</v>
      </c>
      <c r="J8" s="24"/>
    </row>
    <row r="9" spans="1:17" ht="15.75" x14ac:dyDescent="0.25">
      <c r="A9" s="9"/>
      <c r="B9" s="8"/>
      <c r="C9" s="21" t="s">
        <v>22</v>
      </c>
      <c r="D9" s="21" t="s">
        <v>21</v>
      </c>
      <c r="E9" s="22">
        <v>1999</v>
      </c>
      <c r="F9" s="22">
        <v>1</v>
      </c>
      <c r="G9" s="20">
        <v>23.16</v>
      </c>
      <c r="H9" s="9"/>
      <c r="I9" s="23">
        <f>J4*84</f>
        <v>8.8097970285057343</v>
      </c>
      <c r="J9" s="24"/>
    </row>
    <row r="10" spans="1:17" ht="15" customHeight="1" x14ac:dyDescent="0.25">
      <c r="A10" s="9">
        <v>3</v>
      </c>
      <c r="B10" s="8" t="s">
        <v>23</v>
      </c>
      <c r="C10" s="21" t="s">
        <v>24</v>
      </c>
      <c r="D10" s="21" t="s">
        <v>25</v>
      </c>
      <c r="E10" s="22">
        <v>1988</v>
      </c>
      <c r="F10" s="22">
        <v>1</v>
      </c>
      <c r="G10" s="20">
        <v>10.51</v>
      </c>
      <c r="H10" s="9">
        <v>4.5999999999999996</v>
      </c>
      <c r="I10" s="23">
        <f>J4*72</f>
        <v>7.5512545958620585</v>
      </c>
      <c r="J10" s="24"/>
    </row>
    <row r="11" spans="1:17" ht="15.75" x14ac:dyDescent="0.25">
      <c r="A11" s="9"/>
      <c r="B11" s="8"/>
      <c r="C11" s="21" t="s">
        <v>26</v>
      </c>
      <c r="D11" s="21" t="s">
        <v>25</v>
      </c>
      <c r="E11" s="22">
        <v>1983</v>
      </c>
      <c r="F11" s="22">
        <v>1</v>
      </c>
      <c r="G11" s="20">
        <v>10.51</v>
      </c>
      <c r="H11" s="9"/>
      <c r="I11" s="23">
        <f>J4*72</f>
        <v>7.5512545958620585</v>
      </c>
      <c r="J11" s="24"/>
    </row>
    <row r="12" spans="1:17" ht="15" customHeight="1" x14ac:dyDescent="0.25">
      <c r="A12" s="9">
        <v>4</v>
      </c>
      <c r="B12" s="8" t="s">
        <v>27</v>
      </c>
      <c r="C12" s="21" t="s">
        <v>28</v>
      </c>
      <c r="D12" s="21" t="s">
        <v>25</v>
      </c>
      <c r="E12" s="22">
        <v>1991</v>
      </c>
      <c r="F12" s="20">
        <v>1</v>
      </c>
      <c r="G12" s="20">
        <v>7.51</v>
      </c>
      <c r="H12" s="9">
        <v>4</v>
      </c>
      <c r="I12" s="23">
        <f>J4*64</f>
        <v>6.7122263074329407</v>
      </c>
      <c r="J12" s="24"/>
    </row>
    <row r="13" spans="1:17" ht="15.75" x14ac:dyDescent="0.25">
      <c r="A13" s="9"/>
      <c r="B13" s="8"/>
      <c r="C13" s="21" t="s">
        <v>29</v>
      </c>
      <c r="D13" s="21" t="s">
        <v>25</v>
      </c>
      <c r="E13" s="22">
        <v>1982</v>
      </c>
      <c r="F13" s="20">
        <v>1</v>
      </c>
      <c r="G13" s="20">
        <v>7.51</v>
      </c>
      <c r="H13" s="9"/>
      <c r="I13" s="23">
        <f>J4*64</f>
        <v>6.7122263074329407</v>
      </c>
      <c r="J13" s="24"/>
    </row>
    <row r="14" spans="1:17" ht="15" customHeight="1" x14ac:dyDescent="0.25">
      <c r="A14" s="9">
        <v>5</v>
      </c>
      <c r="B14" s="8" t="s">
        <v>30</v>
      </c>
      <c r="C14" s="21" t="s">
        <v>31</v>
      </c>
      <c r="D14" s="21" t="s">
        <v>21</v>
      </c>
      <c r="E14" s="22">
        <v>1985</v>
      </c>
      <c r="F14" s="20" t="s">
        <v>17</v>
      </c>
      <c r="G14" s="20">
        <v>138.19</v>
      </c>
      <c r="H14" s="9">
        <v>1.5</v>
      </c>
      <c r="I14" s="23">
        <f>J4*64</f>
        <v>6.7122263074329407</v>
      </c>
      <c r="J14" s="24"/>
    </row>
    <row r="15" spans="1:17" ht="15.75" x14ac:dyDescent="0.25">
      <c r="A15" s="9"/>
      <c r="B15" s="8"/>
      <c r="C15" s="21" t="s">
        <v>32</v>
      </c>
      <c r="D15" s="21" t="s">
        <v>21</v>
      </c>
      <c r="E15" s="22">
        <v>1978</v>
      </c>
      <c r="F15" s="20">
        <v>1</v>
      </c>
      <c r="G15" s="20">
        <v>0</v>
      </c>
      <c r="H15" s="9"/>
      <c r="I15" s="23">
        <f>J4*64</f>
        <v>6.7122263074329407</v>
      </c>
      <c r="J15" s="24"/>
    </row>
    <row r="16" spans="1:17" ht="15.75" x14ac:dyDescent="0.25">
      <c r="A16" s="25"/>
      <c r="B16" s="26"/>
      <c r="C16" s="27"/>
      <c r="D16" s="28"/>
      <c r="E16" s="25"/>
      <c r="F16" s="25"/>
      <c r="G16" s="29"/>
      <c r="H16" s="25"/>
      <c r="I16" s="29"/>
      <c r="J16" s="25"/>
    </row>
    <row r="17" spans="1:13" ht="15.75" x14ac:dyDescent="0.25">
      <c r="A17" s="25"/>
      <c r="B17" s="26"/>
      <c r="C17" s="27"/>
      <c r="D17" s="28"/>
      <c r="E17" s="25"/>
      <c r="F17" s="25"/>
      <c r="G17" s="25"/>
      <c r="H17" s="25"/>
      <c r="I17" s="29"/>
      <c r="J17" s="25"/>
    </row>
    <row r="18" spans="1:13" ht="18.75" x14ac:dyDescent="0.3">
      <c r="A18" s="14" t="s">
        <v>33</v>
      </c>
      <c r="B18" s="14"/>
      <c r="C18" s="14"/>
      <c r="D18" s="14" t="s">
        <v>34</v>
      </c>
      <c r="E18" s="14"/>
      <c r="F18" s="14"/>
      <c r="G18" s="14"/>
    </row>
    <row r="19" spans="1:13" ht="18.75" x14ac:dyDescent="0.3">
      <c r="A19" s="14"/>
      <c r="B19" s="14"/>
      <c r="C19" s="14"/>
      <c r="D19" s="14"/>
      <c r="E19" s="14"/>
      <c r="F19" s="14"/>
      <c r="G19" s="14"/>
    </row>
    <row r="20" spans="1:13" ht="18.75" x14ac:dyDescent="0.3">
      <c r="A20" s="14" t="s">
        <v>35</v>
      </c>
      <c r="B20" s="14"/>
      <c r="C20" s="14"/>
      <c r="D20" s="14" t="s">
        <v>36</v>
      </c>
      <c r="E20" s="14"/>
      <c r="F20" s="14"/>
      <c r="G20" s="14"/>
    </row>
    <row r="22" spans="1:13" x14ac:dyDescent="0.25">
      <c r="M22" s="13" t="s">
        <v>37</v>
      </c>
    </row>
  </sheetData>
  <mergeCells count="20">
    <mergeCell ref="A14:A15"/>
    <mergeCell ref="B14:B15"/>
    <mergeCell ref="H14:H15"/>
    <mergeCell ref="A10:A11"/>
    <mergeCell ref="B10:B11"/>
    <mergeCell ref="H10:H11"/>
    <mergeCell ref="A12:A13"/>
    <mergeCell ref="B12:B13"/>
    <mergeCell ref="H12:H13"/>
    <mergeCell ref="A6:A7"/>
    <mergeCell ref="B6:B7"/>
    <mergeCell ref="H6:H7"/>
    <mergeCell ref="A8:A9"/>
    <mergeCell ref="B8:B9"/>
    <mergeCell ref="H8:H9"/>
    <mergeCell ref="A1:L1"/>
    <mergeCell ref="A2:L2"/>
    <mergeCell ref="A3:L3"/>
    <mergeCell ref="C4:F4"/>
    <mergeCell ref="G4:I4"/>
  </mergeCells>
  <pageMargins left="0.39374999999999999" right="0.39374999999999999" top="0.39374999999999999" bottom="0.393749999999999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32"/>
  <sheetViews>
    <sheetView tabSelected="1" zoomScale="85" zoomScaleNormal="85" workbookViewId="0">
      <selection activeCell="I18" sqref="I18"/>
    </sheetView>
  </sheetViews>
  <sheetFormatPr defaultRowHeight="15" x14ac:dyDescent="0.25"/>
  <cols>
    <col min="1" max="1" width="6.140625" style="13" customWidth="1"/>
    <col min="2" max="2" width="22.140625" style="13" customWidth="1"/>
    <col min="3" max="3" width="27.28515625" style="13" customWidth="1"/>
    <col min="4" max="4" width="14.7109375" style="13" customWidth="1"/>
    <col min="5" max="5" width="9.28515625" style="13" customWidth="1"/>
    <col min="6" max="6" width="7.85546875" style="13" customWidth="1"/>
    <col min="7" max="9" width="9.140625" style="13" customWidth="1"/>
    <col min="10" max="10" width="10.42578125" style="13" customWidth="1"/>
    <col min="11" max="1025" width="9.140625" style="13" customWidth="1"/>
  </cols>
  <sheetData>
    <row r="2" spans="1:16" ht="18.75" x14ac:dyDescent="0.3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6" ht="18.75" x14ac:dyDescent="0.3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6" ht="18.75" x14ac:dyDescent="0.3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6" ht="18.75" x14ac:dyDescent="0.3">
      <c r="A5" s="14"/>
      <c r="B5" s="14"/>
      <c r="C5" s="11" t="s">
        <v>38</v>
      </c>
      <c r="D5" s="11"/>
      <c r="E5" s="11"/>
      <c r="F5" s="11"/>
      <c r="G5" s="7" t="s">
        <v>4</v>
      </c>
      <c r="H5" s="7"/>
      <c r="I5" s="7"/>
      <c r="J5" s="30">
        <v>0.1</v>
      </c>
      <c r="K5" s="14"/>
    </row>
    <row r="6" spans="1:16" ht="60" customHeight="1" x14ac:dyDescent="0.25">
      <c r="A6" s="17" t="s">
        <v>39</v>
      </c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40</v>
      </c>
      <c r="K6" s="19"/>
      <c r="M6" s="6"/>
      <c r="N6" s="6"/>
      <c r="O6" s="6"/>
      <c r="P6" s="6"/>
    </row>
    <row r="7" spans="1:16" ht="15.75" x14ac:dyDescent="0.25">
      <c r="A7" s="9">
        <v>1</v>
      </c>
      <c r="B7" s="9" t="s">
        <v>41</v>
      </c>
      <c r="C7" s="31" t="s">
        <v>42</v>
      </c>
      <c r="D7" s="31" t="s">
        <v>21</v>
      </c>
      <c r="E7" s="20">
        <v>1991</v>
      </c>
      <c r="F7" s="20">
        <v>1</v>
      </c>
      <c r="G7" s="20">
        <v>17.2</v>
      </c>
      <c r="H7" s="9">
        <v>18.3</v>
      </c>
      <c r="I7" s="32">
        <f>J5*100</f>
        <v>10</v>
      </c>
      <c r="J7" s="20" t="s">
        <v>43</v>
      </c>
    </row>
    <row r="8" spans="1:16" ht="15.75" x14ac:dyDescent="0.25">
      <c r="A8" s="9"/>
      <c r="B8" s="9"/>
      <c r="C8" s="31" t="s">
        <v>44</v>
      </c>
      <c r="D8" s="31" t="s">
        <v>21</v>
      </c>
      <c r="E8" s="20">
        <v>1991</v>
      </c>
      <c r="F8" s="20">
        <v>1</v>
      </c>
      <c r="G8" s="20">
        <v>0</v>
      </c>
      <c r="H8" s="9"/>
      <c r="I8" s="32">
        <f>J5*100</f>
        <v>10</v>
      </c>
      <c r="J8" s="20" t="s">
        <v>43</v>
      </c>
    </row>
    <row r="9" spans="1:16" ht="15.75" x14ac:dyDescent="0.25">
      <c r="A9" s="9">
        <v>2</v>
      </c>
      <c r="B9" s="9" t="s">
        <v>45</v>
      </c>
      <c r="C9" s="31" t="s">
        <v>46</v>
      </c>
      <c r="D9" s="31" t="s">
        <v>21</v>
      </c>
      <c r="E9" s="20">
        <v>1992</v>
      </c>
      <c r="F9" s="20">
        <v>2</v>
      </c>
      <c r="G9" s="20">
        <v>10</v>
      </c>
      <c r="H9" s="9">
        <v>15.2</v>
      </c>
      <c r="I9" s="32">
        <f>J5*84</f>
        <v>8.4</v>
      </c>
      <c r="J9" s="20" t="s">
        <v>43</v>
      </c>
    </row>
    <row r="10" spans="1:16" ht="15.75" x14ac:dyDescent="0.25">
      <c r="A10" s="9"/>
      <c r="B10" s="9"/>
      <c r="C10" s="31" t="s">
        <v>47</v>
      </c>
      <c r="D10" s="31" t="s">
        <v>48</v>
      </c>
      <c r="E10" s="20">
        <v>1983</v>
      </c>
      <c r="F10" s="20" t="s">
        <v>17</v>
      </c>
      <c r="G10" s="20">
        <v>0</v>
      </c>
      <c r="H10" s="9"/>
      <c r="I10" s="32">
        <f>J5*84</f>
        <v>8.4</v>
      </c>
      <c r="J10" s="20" t="s">
        <v>43</v>
      </c>
    </row>
    <row r="11" spans="1:16" ht="15.75" x14ac:dyDescent="0.25">
      <c r="A11" s="9">
        <v>3</v>
      </c>
      <c r="B11" s="9" t="s">
        <v>49</v>
      </c>
      <c r="C11" s="31" t="s">
        <v>50</v>
      </c>
      <c r="D11" s="31" t="s">
        <v>25</v>
      </c>
      <c r="E11" s="20">
        <v>1989</v>
      </c>
      <c r="F11" s="20">
        <v>2</v>
      </c>
      <c r="G11" s="20">
        <v>33.24</v>
      </c>
      <c r="H11" s="9">
        <v>10.6</v>
      </c>
      <c r="I11" s="32">
        <f>J5*72</f>
        <v>7.2</v>
      </c>
      <c r="J11" s="20" t="s">
        <v>43</v>
      </c>
    </row>
    <row r="12" spans="1:16" ht="15.75" x14ac:dyDescent="0.25">
      <c r="A12" s="9"/>
      <c r="B12" s="9"/>
      <c r="C12" s="31" t="s">
        <v>51</v>
      </c>
      <c r="D12" s="31" t="s">
        <v>25</v>
      </c>
      <c r="E12" s="20">
        <v>1991</v>
      </c>
      <c r="F12" s="20">
        <v>1</v>
      </c>
      <c r="G12" s="20">
        <v>0</v>
      </c>
      <c r="H12" s="9"/>
      <c r="I12" s="32">
        <f>J5*72</f>
        <v>7.2</v>
      </c>
      <c r="J12" s="20" t="s">
        <v>43</v>
      </c>
    </row>
    <row r="13" spans="1:16" ht="15.75" x14ac:dyDescent="0.25">
      <c r="A13" s="9">
        <v>4</v>
      </c>
      <c r="B13" s="9" t="s">
        <v>52</v>
      </c>
      <c r="C13" s="31" t="s">
        <v>53</v>
      </c>
      <c r="D13" s="31" t="s">
        <v>21</v>
      </c>
      <c r="E13" s="20">
        <v>1986</v>
      </c>
      <c r="F13" s="20">
        <v>1</v>
      </c>
      <c r="G13" s="20">
        <v>6.4</v>
      </c>
      <c r="H13" s="9">
        <v>9.6</v>
      </c>
      <c r="I13" s="32">
        <f>J5*64</f>
        <v>6.4</v>
      </c>
      <c r="J13" s="20"/>
    </row>
    <row r="14" spans="1:16" ht="15.75" x14ac:dyDescent="0.25">
      <c r="A14" s="9"/>
      <c r="B14" s="9"/>
      <c r="C14" s="31" t="s">
        <v>54</v>
      </c>
      <c r="D14" s="33" t="s">
        <v>25</v>
      </c>
      <c r="E14" s="20">
        <v>1988</v>
      </c>
      <c r="F14" s="20">
        <v>1</v>
      </c>
      <c r="G14" s="20">
        <v>6.4</v>
      </c>
      <c r="H14" s="9"/>
      <c r="I14" s="32">
        <f>J5*64</f>
        <v>6.4</v>
      </c>
      <c r="J14" s="20"/>
    </row>
    <row r="15" spans="1:16" ht="15.75" x14ac:dyDescent="0.25">
      <c r="A15" s="9">
        <v>5</v>
      </c>
      <c r="B15" s="9" t="s">
        <v>55</v>
      </c>
      <c r="C15" s="31" t="s">
        <v>56</v>
      </c>
      <c r="D15" s="31" t="s">
        <v>57</v>
      </c>
      <c r="E15" s="20">
        <v>1961</v>
      </c>
      <c r="F15" s="20">
        <v>2</v>
      </c>
      <c r="G15" s="20">
        <v>11.6</v>
      </c>
      <c r="H15" s="9">
        <v>8.8000000000000007</v>
      </c>
      <c r="I15" s="32">
        <f>J5*64</f>
        <v>6.4</v>
      </c>
      <c r="J15" s="20"/>
    </row>
    <row r="16" spans="1:16" ht="15.75" x14ac:dyDescent="0.25">
      <c r="A16" s="9"/>
      <c r="B16" s="9"/>
      <c r="C16" s="31" t="s">
        <v>58</v>
      </c>
      <c r="D16" s="31" t="s">
        <v>57</v>
      </c>
      <c r="E16" s="20">
        <v>1963</v>
      </c>
      <c r="F16" s="20">
        <v>2</v>
      </c>
      <c r="G16" s="20">
        <v>6</v>
      </c>
      <c r="H16" s="9"/>
      <c r="I16" s="32">
        <f>J5*64</f>
        <v>6.4</v>
      </c>
      <c r="J16" s="20"/>
    </row>
    <row r="17" spans="1:10" ht="15.75" x14ac:dyDescent="0.25">
      <c r="A17" s="9">
        <v>6</v>
      </c>
      <c r="B17" s="9" t="s">
        <v>59</v>
      </c>
      <c r="C17" s="31" t="s">
        <v>60</v>
      </c>
      <c r="D17" s="31" t="s">
        <v>61</v>
      </c>
      <c r="E17" s="20">
        <v>1994</v>
      </c>
      <c r="F17" s="20">
        <v>2</v>
      </c>
      <c r="G17" s="20">
        <v>0</v>
      </c>
      <c r="H17" s="9">
        <v>7.9</v>
      </c>
      <c r="I17" s="32">
        <f>J5*60</f>
        <v>6</v>
      </c>
      <c r="J17" s="20"/>
    </row>
    <row r="18" spans="1:10" ht="15.75" x14ac:dyDescent="0.25">
      <c r="A18" s="9"/>
      <c r="B18" s="9"/>
      <c r="C18" s="31" t="s">
        <v>62</v>
      </c>
      <c r="D18" s="31" t="s">
        <v>61</v>
      </c>
      <c r="E18" s="20">
        <v>1986</v>
      </c>
      <c r="F18" s="20">
        <v>2</v>
      </c>
      <c r="G18" s="20">
        <v>0</v>
      </c>
      <c r="H18" s="9"/>
      <c r="I18" s="32">
        <f>J5*60</f>
        <v>6</v>
      </c>
      <c r="J18" s="20"/>
    </row>
    <row r="19" spans="1:10" ht="15.75" x14ac:dyDescent="0.25">
      <c r="A19" s="9">
        <v>7</v>
      </c>
      <c r="B19" s="9" t="s">
        <v>63</v>
      </c>
      <c r="C19" s="31" t="s">
        <v>64</v>
      </c>
      <c r="D19" s="31" t="s">
        <v>21</v>
      </c>
      <c r="E19" s="20">
        <v>1990</v>
      </c>
      <c r="F19" s="20">
        <v>2</v>
      </c>
      <c r="G19" s="20">
        <v>5.2</v>
      </c>
      <c r="H19" s="9">
        <v>4.55</v>
      </c>
      <c r="I19" s="32">
        <f>J5*56</f>
        <v>5.6000000000000005</v>
      </c>
      <c r="J19" s="20"/>
    </row>
    <row r="20" spans="1:10" ht="15.75" x14ac:dyDescent="0.25">
      <c r="A20" s="9"/>
      <c r="B20" s="9"/>
      <c r="C20" s="31" t="s">
        <v>65</v>
      </c>
      <c r="D20" s="31" t="s">
        <v>21</v>
      </c>
      <c r="E20" s="20">
        <v>1991</v>
      </c>
      <c r="F20" s="20">
        <v>2</v>
      </c>
      <c r="G20" s="20">
        <v>5.2</v>
      </c>
      <c r="H20" s="9"/>
      <c r="I20" s="32">
        <f>J5*56</f>
        <v>5.6000000000000005</v>
      </c>
      <c r="J20" s="20"/>
    </row>
    <row r="21" spans="1:10" ht="15.75" x14ac:dyDescent="0.25">
      <c r="A21" s="8">
        <v>8</v>
      </c>
      <c r="B21" s="9" t="s">
        <v>66</v>
      </c>
      <c r="C21" s="31" t="s">
        <v>67</v>
      </c>
      <c r="D21" s="31" t="s">
        <v>21</v>
      </c>
      <c r="E21" s="20">
        <v>1969</v>
      </c>
      <c r="F21" s="20">
        <v>2</v>
      </c>
      <c r="G21" s="20">
        <v>4.8</v>
      </c>
      <c r="H21" s="9">
        <v>3.15</v>
      </c>
      <c r="I21" s="32">
        <f>J5*52</f>
        <v>5.2</v>
      </c>
      <c r="J21" s="20"/>
    </row>
    <row r="22" spans="1:10" ht="15.75" x14ac:dyDescent="0.25">
      <c r="A22" s="8"/>
      <c r="B22" s="9"/>
      <c r="C22" s="31" t="s">
        <v>68</v>
      </c>
      <c r="D22" s="31" t="s">
        <v>21</v>
      </c>
      <c r="E22" s="20">
        <v>1968</v>
      </c>
      <c r="F22" s="20">
        <v>2</v>
      </c>
      <c r="G22" s="20">
        <v>4.8</v>
      </c>
      <c r="H22" s="9"/>
      <c r="I22" s="32">
        <f>J5*52</f>
        <v>5.2</v>
      </c>
      <c r="J22" s="20"/>
    </row>
    <row r="23" spans="1:10" ht="15.75" x14ac:dyDescent="0.25">
      <c r="A23" s="5"/>
      <c r="B23" s="5"/>
      <c r="C23" s="34"/>
      <c r="D23" s="35"/>
      <c r="E23" s="25"/>
      <c r="F23" s="25"/>
      <c r="G23" s="29"/>
      <c r="H23" s="5"/>
      <c r="I23" s="36"/>
      <c r="J23" s="25"/>
    </row>
    <row r="24" spans="1:10" x14ac:dyDescent="0.25">
      <c r="A24" s="5"/>
      <c r="B24" s="5"/>
      <c r="C24" s="28"/>
      <c r="D24" s="28"/>
      <c r="E24" s="28"/>
      <c r="F24" s="28"/>
      <c r="G24" s="25"/>
      <c r="H24" s="5"/>
      <c r="I24" s="36"/>
      <c r="J24" s="25"/>
    </row>
    <row r="25" spans="1:10" ht="18.75" x14ac:dyDescent="0.3">
      <c r="A25" s="14" t="s">
        <v>33</v>
      </c>
      <c r="B25" s="14"/>
      <c r="C25" s="14"/>
      <c r="D25" s="14" t="s">
        <v>34</v>
      </c>
      <c r="E25" s="14"/>
      <c r="F25" s="14"/>
      <c r="G25" s="25"/>
      <c r="H25" s="5"/>
      <c r="I25" s="36"/>
      <c r="J25" s="25"/>
    </row>
    <row r="26" spans="1:10" ht="18.75" x14ac:dyDescent="0.3">
      <c r="A26" s="14"/>
      <c r="B26" s="14"/>
      <c r="C26" s="14"/>
      <c r="D26" s="14"/>
      <c r="E26" s="14"/>
      <c r="F26" s="14"/>
      <c r="G26" s="25"/>
      <c r="H26" s="5"/>
      <c r="I26" s="36"/>
      <c r="J26" s="25"/>
    </row>
    <row r="27" spans="1:10" ht="18.75" x14ac:dyDescent="0.3">
      <c r="A27" s="14" t="s">
        <v>35</v>
      </c>
      <c r="B27" s="14"/>
      <c r="C27" s="14"/>
      <c r="D27" s="14" t="s">
        <v>36</v>
      </c>
      <c r="E27" s="14"/>
      <c r="F27" s="14"/>
      <c r="G27" s="25"/>
      <c r="H27" s="5"/>
      <c r="I27" s="36"/>
      <c r="J27" s="25"/>
    </row>
    <row r="28" spans="1:10" ht="15.75" x14ac:dyDescent="0.25">
      <c r="A28" s="25"/>
      <c r="B28" s="25"/>
      <c r="C28" s="34"/>
      <c r="D28" s="35"/>
      <c r="E28" s="25"/>
      <c r="F28" s="25"/>
      <c r="G28" s="25"/>
      <c r="H28" s="5"/>
      <c r="I28" s="36"/>
      <c r="J28" s="25"/>
    </row>
    <row r="29" spans="1:10" x14ac:dyDescent="0.25">
      <c r="A29" s="5"/>
      <c r="B29" s="28"/>
      <c r="C29" s="28"/>
      <c r="D29" s="28"/>
      <c r="E29" s="28"/>
      <c r="F29" s="28"/>
      <c r="G29" s="25"/>
      <c r="H29" s="5"/>
      <c r="I29" s="36"/>
      <c r="J29" s="25"/>
    </row>
    <row r="30" spans="1:10" x14ac:dyDescent="0.25">
      <c r="A30" s="5"/>
      <c r="B30" s="28"/>
      <c r="C30" s="28"/>
      <c r="D30" s="28"/>
      <c r="E30" s="28"/>
      <c r="F30" s="28"/>
      <c r="G30" s="25"/>
      <c r="H30" s="5"/>
      <c r="I30" s="36"/>
      <c r="J30" s="25"/>
    </row>
    <row r="31" spans="1:10" x14ac:dyDescent="0.25">
      <c r="A31" s="5"/>
      <c r="B31" s="5"/>
      <c r="C31" s="35"/>
      <c r="D31" s="35"/>
      <c r="E31" s="25"/>
      <c r="F31" s="25"/>
      <c r="G31" s="25"/>
      <c r="H31" s="5"/>
      <c r="I31" s="36"/>
      <c r="J31" s="25"/>
    </row>
    <row r="32" spans="1:10" x14ac:dyDescent="0.25">
      <c r="A32" s="5"/>
      <c r="B32" s="5"/>
      <c r="C32" s="35"/>
      <c r="D32" s="35"/>
      <c r="E32" s="25"/>
      <c r="F32" s="25"/>
      <c r="G32" s="25"/>
      <c r="H32" s="5"/>
      <c r="I32" s="36"/>
      <c r="J32" s="25"/>
    </row>
  </sheetData>
  <mergeCells count="40">
    <mergeCell ref="A29:A30"/>
    <mergeCell ref="H29:H30"/>
    <mergeCell ref="A31:A32"/>
    <mergeCell ref="B31:B32"/>
    <mergeCell ref="H31:H32"/>
    <mergeCell ref="A23:A24"/>
    <mergeCell ref="B23:B24"/>
    <mergeCell ref="H23:H24"/>
    <mergeCell ref="H25:H26"/>
    <mergeCell ref="H27:H28"/>
    <mergeCell ref="A19:A20"/>
    <mergeCell ref="B19:B20"/>
    <mergeCell ref="H19:H20"/>
    <mergeCell ref="A21:A22"/>
    <mergeCell ref="B21:B22"/>
    <mergeCell ref="H21:H22"/>
    <mergeCell ref="A15:A16"/>
    <mergeCell ref="B15:B16"/>
    <mergeCell ref="H15:H16"/>
    <mergeCell ref="A17:A18"/>
    <mergeCell ref="B17:B18"/>
    <mergeCell ref="H17:H18"/>
    <mergeCell ref="A11:A12"/>
    <mergeCell ref="B11:B12"/>
    <mergeCell ref="H11:H12"/>
    <mergeCell ref="A13:A14"/>
    <mergeCell ref="B13:B14"/>
    <mergeCell ref="H13:H14"/>
    <mergeCell ref="M6:P6"/>
    <mergeCell ref="A7:A8"/>
    <mergeCell ref="B7:B8"/>
    <mergeCell ref="H7:H8"/>
    <mergeCell ref="A9:A10"/>
    <mergeCell ref="B9:B10"/>
    <mergeCell ref="H9:H10"/>
    <mergeCell ref="A2:K2"/>
    <mergeCell ref="A3:K3"/>
    <mergeCell ref="A4:K4"/>
    <mergeCell ref="C5:F5"/>
    <mergeCell ref="G5:I5"/>
  </mergeCells>
  <pageMargins left="0.39374999999999999" right="0.39374999999999999" top="0.39374999999999999" bottom="0.39374999999999999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40"/>
  <sheetViews>
    <sheetView zoomScale="85" zoomScaleNormal="85" workbookViewId="0">
      <selection activeCell="C10" sqref="C10"/>
    </sheetView>
  </sheetViews>
  <sheetFormatPr defaultRowHeight="15" x14ac:dyDescent="0.25"/>
  <cols>
    <col min="1" max="1" width="6.140625" style="13" customWidth="1"/>
    <col min="2" max="2" width="25.85546875" style="13" customWidth="1"/>
    <col min="3" max="3" width="30.42578125" style="13" customWidth="1"/>
    <col min="4" max="4" width="17.5703125" style="13" customWidth="1"/>
    <col min="5" max="5" width="14.7109375" style="13" hidden="1" customWidth="1"/>
    <col min="6" max="6" width="9.28515625" style="13" customWidth="1"/>
    <col min="7" max="7" width="7.85546875" style="13" customWidth="1"/>
    <col min="8" max="8" width="11.5703125" style="13" hidden="1"/>
    <col min="9" max="9" width="9.140625" style="13" customWidth="1"/>
    <col min="10" max="10" width="11.5703125" style="13" hidden="1"/>
    <col min="11" max="11" width="10.42578125" style="13" customWidth="1"/>
    <col min="12" max="1025" width="9.140625" style="13" customWidth="1"/>
  </cols>
  <sheetData>
    <row r="3" spans="1:13" ht="18.75" x14ac:dyDescent="0.3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8.75" x14ac:dyDescent="0.3">
      <c r="A4" s="12" t="s">
        <v>69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8.75" x14ac:dyDescent="0.3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8.75" x14ac:dyDescent="0.3">
      <c r="A6" s="14"/>
      <c r="B6" s="14"/>
      <c r="C6" s="11" t="s">
        <v>38</v>
      </c>
      <c r="D6" s="11"/>
      <c r="E6" s="11"/>
      <c r="F6" s="11"/>
      <c r="G6" s="11"/>
      <c r="H6" s="11"/>
      <c r="I6" s="7"/>
      <c r="J6" s="7"/>
      <c r="K6" s="7"/>
      <c r="L6" s="14"/>
      <c r="M6" s="14"/>
    </row>
    <row r="7" spans="1:13" ht="36" x14ac:dyDescent="0.25">
      <c r="A7" s="17" t="s">
        <v>5</v>
      </c>
      <c r="B7" s="17" t="s">
        <v>6</v>
      </c>
      <c r="C7" s="17" t="s">
        <v>7</v>
      </c>
      <c r="D7" s="17" t="s">
        <v>70</v>
      </c>
      <c r="E7" s="17" t="s">
        <v>8</v>
      </c>
      <c r="F7" s="17" t="s">
        <v>9</v>
      </c>
      <c r="G7" s="17" t="s">
        <v>10</v>
      </c>
      <c r="H7" s="17" t="s">
        <v>71</v>
      </c>
      <c r="I7" s="17" t="s">
        <v>12</v>
      </c>
      <c r="J7" s="17" t="s">
        <v>72</v>
      </c>
      <c r="K7" s="17" t="s">
        <v>40</v>
      </c>
      <c r="L7" s="19"/>
      <c r="M7" s="19"/>
    </row>
    <row r="8" spans="1:13" ht="15.75" x14ac:dyDescent="0.25">
      <c r="A8" s="9">
        <v>1</v>
      </c>
      <c r="B8" s="9" t="s">
        <v>41</v>
      </c>
      <c r="C8" s="31" t="s">
        <v>73</v>
      </c>
      <c r="D8" s="31" t="s">
        <v>74</v>
      </c>
      <c r="E8" s="31" t="s">
        <v>21</v>
      </c>
      <c r="F8" s="20">
        <v>1991</v>
      </c>
      <c r="G8" s="20">
        <v>1</v>
      </c>
      <c r="H8" s="20"/>
      <c r="I8" s="9">
        <v>18.3</v>
      </c>
      <c r="J8" s="23"/>
      <c r="K8" s="20">
        <v>1</v>
      </c>
    </row>
    <row r="9" spans="1:13" ht="15.75" x14ac:dyDescent="0.25">
      <c r="A9" s="9"/>
      <c r="B9" s="9"/>
      <c r="C9" s="31" t="s">
        <v>75</v>
      </c>
      <c r="D9" s="31" t="s">
        <v>74</v>
      </c>
      <c r="E9" s="31" t="s">
        <v>21</v>
      </c>
      <c r="F9" s="20">
        <v>1991</v>
      </c>
      <c r="G9" s="20">
        <v>1</v>
      </c>
      <c r="H9" s="20"/>
      <c r="I9" s="9"/>
      <c r="J9" s="23"/>
      <c r="K9" s="20">
        <v>1</v>
      </c>
    </row>
    <row r="10" spans="1:13" ht="15.75" x14ac:dyDescent="0.25">
      <c r="A10" s="9">
        <v>2</v>
      </c>
      <c r="B10" s="9" t="s">
        <v>45</v>
      </c>
      <c r="C10" s="31" t="s">
        <v>46</v>
      </c>
      <c r="D10" s="31" t="s">
        <v>74</v>
      </c>
      <c r="E10" s="31" t="s">
        <v>21</v>
      </c>
      <c r="F10" s="20">
        <v>1992</v>
      </c>
      <c r="G10" s="20">
        <v>2</v>
      </c>
      <c r="H10" s="20"/>
      <c r="I10" s="9">
        <v>15.2</v>
      </c>
      <c r="J10" s="37"/>
      <c r="K10" s="20">
        <v>1</v>
      </c>
    </row>
    <row r="11" spans="1:13" ht="15.75" x14ac:dyDescent="0.25">
      <c r="A11" s="9"/>
      <c r="B11" s="9"/>
      <c r="C11" s="31" t="s">
        <v>47</v>
      </c>
      <c r="D11" s="31" t="s">
        <v>76</v>
      </c>
      <c r="E11" s="31" t="s">
        <v>48</v>
      </c>
      <c r="F11" s="20">
        <v>1983</v>
      </c>
      <c r="G11" s="20" t="s">
        <v>17</v>
      </c>
      <c r="H11" s="37"/>
      <c r="I11" s="9"/>
      <c r="J11" s="37"/>
      <c r="K11" s="20">
        <v>1</v>
      </c>
    </row>
    <row r="12" spans="1:13" ht="15.75" x14ac:dyDescent="0.25">
      <c r="A12" s="9">
        <v>3</v>
      </c>
      <c r="B12" s="9" t="s">
        <v>52</v>
      </c>
      <c r="C12" s="31" t="s">
        <v>53</v>
      </c>
      <c r="D12" s="31" t="s">
        <v>77</v>
      </c>
      <c r="E12" s="31" t="s">
        <v>21</v>
      </c>
      <c r="F12" s="20">
        <v>1986</v>
      </c>
      <c r="G12" s="20">
        <v>1</v>
      </c>
      <c r="H12" s="20"/>
      <c r="I12" s="9">
        <v>9.6</v>
      </c>
      <c r="J12" s="37"/>
      <c r="K12" s="20">
        <v>1</v>
      </c>
    </row>
    <row r="13" spans="1:13" ht="15.75" x14ac:dyDescent="0.25">
      <c r="A13" s="9"/>
      <c r="B13" s="9"/>
      <c r="C13" s="31" t="s">
        <v>54</v>
      </c>
      <c r="D13" s="34" t="s">
        <v>78</v>
      </c>
      <c r="E13" s="33" t="s">
        <v>25</v>
      </c>
      <c r="F13" s="20">
        <v>1988</v>
      </c>
      <c r="G13" s="20">
        <v>1</v>
      </c>
      <c r="H13" s="33"/>
      <c r="I13" s="9"/>
      <c r="J13" s="37"/>
      <c r="K13" s="20">
        <v>1</v>
      </c>
    </row>
    <row r="14" spans="1:13" ht="15.75" x14ac:dyDescent="0.25">
      <c r="A14" s="9">
        <v>4</v>
      </c>
      <c r="B14" s="9" t="s">
        <v>79</v>
      </c>
      <c r="C14" s="31" t="s">
        <v>80</v>
      </c>
      <c r="D14" s="31" t="s">
        <v>81</v>
      </c>
      <c r="E14" s="31" t="s">
        <v>21</v>
      </c>
      <c r="F14" s="20">
        <v>2002</v>
      </c>
      <c r="G14" s="20" t="s">
        <v>82</v>
      </c>
      <c r="H14" s="20"/>
      <c r="I14" s="9">
        <v>7</v>
      </c>
      <c r="J14" s="37"/>
      <c r="K14" s="20">
        <v>2</v>
      </c>
    </row>
    <row r="15" spans="1:13" ht="15.75" x14ac:dyDescent="0.25">
      <c r="A15" s="9"/>
      <c r="B15" s="9"/>
      <c r="C15" s="31" t="s">
        <v>83</v>
      </c>
      <c r="D15" s="31" t="s">
        <v>81</v>
      </c>
      <c r="E15" s="31" t="s">
        <v>21</v>
      </c>
      <c r="F15" s="20">
        <v>2002</v>
      </c>
      <c r="G15" s="20" t="s">
        <v>82</v>
      </c>
      <c r="H15" s="20"/>
      <c r="I15" s="9"/>
      <c r="J15" s="37"/>
      <c r="K15" s="20">
        <v>2</v>
      </c>
    </row>
    <row r="16" spans="1:13" ht="15.75" x14ac:dyDescent="0.25">
      <c r="A16" s="9">
        <v>5</v>
      </c>
      <c r="B16" s="9" t="s">
        <v>84</v>
      </c>
      <c r="C16" s="31" t="s">
        <v>85</v>
      </c>
      <c r="D16" s="31" t="s">
        <v>77</v>
      </c>
      <c r="E16" s="31" t="s">
        <v>21</v>
      </c>
      <c r="F16" s="20">
        <v>1971</v>
      </c>
      <c r="G16" s="20">
        <v>3</v>
      </c>
      <c r="H16" s="20"/>
      <c r="I16" s="9">
        <v>6.1</v>
      </c>
      <c r="J16" s="37"/>
      <c r="K16" s="20">
        <v>2</v>
      </c>
    </row>
    <row r="17" spans="1:11" ht="15.75" x14ac:dyDescent="0.25">
      <c r="A17" s="9"/>
      <c r="B17" s="9"/>
      <c r="C17" s="31" t="s">
        <v>86</v>
      </c>
      <c r="D17" s="31" t="s">
        <v>77</v>
      </c>
      <c r="E17" s="31" t="s">
        <v>21</v>
      </c>
      <c r="F17" s="20">
        <v>1975</v>
      </c>
      <c r="G17" s="20">
        <v>2</v>
      </c>
      <c r="H17" s="20"/>
      <c r="I17" s="9"/>
      <c r="J17" s="37"/>
      <c r="K17" s="20">
        <v>2</v>
      </c>
    </row>
    <row r="18" spans="1:11" ht="15.75" x14ac:dyDescent="0.25">
      <c r="A18" s="9">
        <v>6</v>
      </c>
      <c r="B18" s="9" t="s">
        <v>63</v>
      </c>
      <c r="C18" s="31" t="s">
        <v>64</v>
      </c>
      <c r="D18" s="31" t="s">
        <v>74</v>
      </c>
      <c r="E18" s="31" t="s">
        <v>21</v>
      </c>
      <c r="F18" s="20">
        <v>1990</v>
      </c>
      <c r="G18" s="20">
        <v>2</v>
      </c>
      <c r="H18" s="20"/>
      <c r="I18" s="9">
        <v>4.55</v>
      </c>
      <c r="J18" s="37"/>
      <c r="K18" s="20">
        <v>2</v>
      </c>
    </row>
    <row r="19" spans="1:11" ht="15.75" x14ac:dyDescent="0.25">
      <c r="A19" s="9"/>
      <c r="B19" s="9"/>
      <c r="C19" s="31" t="s">
        <v>87</v>
      </c>
      <c r="D19" s="31" t="s">
        <v>74</v>
      </c>
      <c r="E19" s="31" t="s">
        <v>21</v>
      </c>
      <c r="F19" s="20">
        <v>1991</v>
      </c>
      <c r="G19" s="20">
        <v>2</v>
      </c>
      <c r="H19" s="20"/>
      <c r="I19" s="9"/>
      <c r="J19" s="37"/>
      <c r="K19" s="20">
        <v>2</v>
      </c>
    </row>
    <row r="20" spans="1:11" ht="15.75" x14ac:dyDescent="0.25">
      <c r="A20" s="9">
        <v>7</v>
      </c>
      <c r="B20" s="9" t="s">
        <v>88</v>
      </c>
      <c r="C20" s="31" t="s">
        <v>89</v>
      </c>
      <c r="D20" s="31" t="s">
        <v>74</v>
      </c>
      <c r="E20" s="31" t="s">
        <v>21</v>
      </c>
      <c r="F20" s="20">
        <v>1974</v>
      </c>
      <c r="G20" s="20">
        <v>3</v>
      </c>
      <c r="H20" s="20"/>
      <c r="I20" s="9">
        <v>4.5</v>
      </c>
      <c r="J20" s="37"/>
      <c r="K20" s="20">
        <v>3</v>
      </c>
    </row>
    <row r="21" spans="1:11" ht="15.75" x14ac:dyDescent="0.25">
      <c r="A21" s="9"/>
      <c r="B21" s="9"/>
      <c r="C21" s="31" t="s">
        <v>90</v>
      </c>
      <c r="D21" s="31" t="s">
        <v>74</v>
      </c>
      <c r="E21" s="31" t="s">
        <v>21</v>
      </c>
      <c r="F21" s="20">
        <v>1988</v>
      </c>
      <c r="G21" s="20" t="s">
        <v>82</v>
      </c>
      <c r="H21" s="20"/>
      <c r="I21" s="9"/>
      <c r="J21" s="37"/>
      <c r="K21" s="20">
        <v>3</v>
      </c>
    </row>
    <row r="22" spans="1:11" ht="15.75" x14ac:dyDescent="0.25">
      <c r="A22" s="8">
        <v>8</v>
      </c>
      <c r="B22" s="9" t="s">
        <v>91</v>
      </c>
      <c r="C22" s="31" t="s">
        <v>92</v>
      </c>
      <c r="D22" s="31" t="s">
        <v>77</v>
      </c>
      <c r="E22" s="31" t="s">
        <v>21</v>
      </c>
      <c r="F22" s="20">
        <v>1994</v>
      </c>
      <c r="G22" s="20">
        <v>3</v>
      </c>
      <c r="H22" s="20"/>
      <c r="I22" s="9">
        <v>3.7</v>
      </c>
      <c r="J22" s="37"/>
      <c r="K22" s="20">
        <v>3</v>
      </c>
    </row>
    <row r="23" spans="1:11" ht="15.75" x14ac:dyDescent="0.25">
      <c r="A23" s="8"/>
      <c r="B23" s="9"/>
      <c r="C23" s="31" t="s">
        <v>93</v>
      </c>
      <c r="D23" s="31" t="s">
        <v>77</v>
      </c>
      <c r="E23" s="31" t="s">
        <v>21</v>
      </c>
      <c r="F23" s="20">
        <v>1999</v>
      </c>
      <c r="G23" s="20">
        <v>3</v>
      </c>
      <c r="H23" s="20"/>
      <c r="I23" s="9"/>
      <c r="J23" s="37"/>
      <c r="K23" s="20">
        <v>3</v>
      </c>
    </row>
    <row r="24" spans="1:11" ht="15.75" x14ac:dyDescent="0.25">
      <c r="A24" s="8">
        <v>9</v>
      </c>
      <c r="B24" s="9" t="s">
        <v>94</v>
      </c>
      <c r="C24" s="31" t="s">
        <v>95</v>
      </c>
      <c r="D24" s="31" t="s">
        <v>77</v>
      </c>
      <c r="E24" s="31" t="s">
        <v>21</v>
      </c>
      <c r="F24" s="20">
        <v>1964</v>
      </c>
      <c r="G24" s="20" t="s">
        <v>82</v>
      </c>
      <c r="H24" s="20"/>
      <c r="I24" s="9">
        <v>3.4</v>
      </c>
      <c r="J24" s="37"/>
      <c r="K24" s="20">
        <v>3</v>
      </c>
    </row>
    <row r="25" spans="1:11" ht="15.75" x14ac:dyDescent="0.25">
      <c r="A25" s="8"/>
      <c r="B25" s="9"/>
      <c r="C25" s="31" t="s">
        <v>96</v>
      </c>
      <c r="D25" s="31" t="s">
        <v>77</v>
      </c>
      <c r="E25" s="31" t="s">
        <v>21</v>
      </c>
      <c r="F25" s="20">
        <v>1990</v>
      </c>
      <c r="G25" s="20" t="s">
        <v>82</v>
      </c>
      <c r="H25" s="20"/>
      <c r="I25" s="9"/>
      <c r="J25" s="37"/>
      <c r="K25" s="20">
        <v>3</v>
      </c>
    </row>
    <row r="26" spans="1:11" ht="15.75" x14ac:dyDescent="0.25">
      <c r="A26" s="8">
        <v>10</v>
      </c>
      <c r="B26" s="9" t="s">
        <v>66</v>
      </c>
      <c r="C26" s="31" t="s">
        <v>67</v>
      </c>
      <c r="D26" s="31" t="s">
        <v>77</v>
      </c>
      <c r="E26" s="31" t="s">
        <v>21</v>
      </c>
      <c r="F26" s="20">
        <v>1969</v>
      </c>
      <c r="G26" s="20">
        <v>2</v>
      </c>
      <c r="H26" s="20"/>
      <c r="I26" s="9">
        <v>3.15</v>
      </c>
      <c r="J26" s="37"/>
      <c r="K26" s="20"/>
    </row>
    <row r="27" spans="1:11" ht="15.75" x14ac:dyDescent="0.25">
      <c r="A27" s="8"/>
      <c r="B27" s="9"/>
      <c r="C27" s="31" t="s">
        <v>68</v>
      </c>
      <c r="D27" s="31" t="s">
        <v>77</v>
      </c>
      <c r="E27" s="31" t="s">
        <v>21</v>
      </c>
      <c r="F27" s="20">
        <v>1968</v>
      </c>
      <c r="G27" s="20">
        <v>2</v>
      </c>
      <c r="H27" s="20"/>
      <c r="I27" s="9"/>
      <c r="J27" s="37"/>
      <c r="K27" s="20"/>
    </row>
    <row r="28" spans="1:11" ht="15.75" x14ac:dyDescent="0.25">
      <c r="A28" s="8">
        <v>11</v>
      </c>
      <c r="B28" s="9" t="s">
        <v>97</v>
      </c>
      <c r="C28" s="31" t="s">
        <v>98</v>
      </c>
      <c r="D28" s="31" t="s">
        <v>99</v>
      </c>
      <c r="E28" s="31" t="s">
        <v>21</v>
      </c>
      <c r="F28" s="20">
        <v>1990</v>
      </c>
      <c r="G28" s="20">
        <v>2</v>
      </c>
      <c r="H28" s="20"/>
      <c r="I28" s="9">
        <v>2.8</v>
      </c>
      <c r="J28" s="37"/>
      <c r="K28" s="20"/>
    </row>
    <row r="29" spans="1:11" ht="15.75" x14ac:dyDescent="0.25">
      <c r="A29" s="8"/>
      <c r="B29" s="9"/>
      <c r="C29" s="31" t="s">
        <v>100</v>
      </c>
      <c r="D29" s="31" t="s">
        <v>99</v>
      </c>
      <c r="E29" s="31" t="s">
        <v>21</v>
      </c>
      <c r="F29" s="20">
        <v>1984</v>
      </c>
      <c r="G29" s="20">
        <v>3</v>
      </c>
      <c r="H29" s="20"/>
      <c r="I29" s="9"/>
      <c r="J29" s="37"/>
      <c r="K29" s="20"/>
    </row>
    <row r="30" spans="1:11" ht="15.75" x14ac:dyDescent="0.25">
      <c r="A30" s="8">
        <v>12</v>
      </c>
      <c r="B30" s="9" t="s">
        <v>101</v>
      </c>
      <c r="C30" s="31" t="s">
        <v>102</v>
      </c>
      <c r="D30" s="31" t="s">
        <v>77</v>
      </c>
      <c r="E30" s="31" t="s">
        <v>21</v>
      </c>
      <c r="F30" s="20">
        <v>1991</v>
      </c>
      <c r="G30" s="20">
        <v>2</v>
      </c>
      <c r="H30" s="20"/>
      <c r="I30" s="9">
        <v>2.2999999999999998</v>
      </c>
      <c r="J30" s="37"/>
      <c r="K30" s="20"/>
    </row>
    <row r="31" spans="1:11" ht="15.75" x14ac:dyDescent="0.25">
      <c r="A31" s="8"/>
      <c r="B31" s="9"/>
      <c r="C31" s="31" t="s">
        <v>103</v>
      </c>
      <c r="D31" s="31" t="s">
        <v>77</v>
      </c>
      <c r="E31" s="31" t="s">
        <v>21</v>
      </c>
      <c r="F31" s="20">
        <v>1991</v>
      </c>
      <c r="G31" s="20">
        <v>2</v>
      </c>
      <c r="H31" s="20"/>
      <c r="I31" s="9"/>
      <c r="J31" s="37"/>
      <c r="K31" s="20"/>
    </row>
    <row r="32" spans="1:11" ht="15.75" x14ac:dyDescent="0.25">
      <c r="A32" s="8">
        <v>13</v>
      </c>
      <c r="B32" s="9" t="s">
        <v>104</v>
      </c>
      <c r="C32" s="31" t="s">
        <v>105</v>
      </c>
      <c r="D32" s="31" t="s">
        <v>99</v>
      </c>
      <c r="E32" s="31" t="s">
        <v>21</v>
      </c>
      <c r="F32" s="20">
        <v>1987</v>
      </c>
      <c r="G32" s="20">
        <v>3</v>
      </c>
      <c r="H32" s="20"/>
      <c r="I32" s="9">
        <v>1.5</v>
      </c>
      <c r="J32" s="37"/>
      <c r="K32" s="20"/>
    </row>
    <row r="33" spans="1:11" ht="15.75" x14ac:dyDescent="0.25">
      <c r="A33" s="8"/>
      <c r="B33" s="9"/>
      <c r="C33" s="31" t="s">
        <v>106</v>
      </c>
      <c r="D33" s="31" t="s">
        <v>99</v>
      </c>
      <c r="E33" s="31" t="s">
        <v>21</v>
      </c>
      <c r="F33" s="20">
        <v>1977</v>
      </c>
      <c r="G33" s="20">
        <v>3</v>
      </c>
      <c r="H33" s="20"/>
      <c r="I33" s="9"/>
      <c r="J33" s="37"/>
      <c r="K33" s="20"/>
    </row>
    <row r="34" spans="1:11" x14ac:dyDescent="0.25">
      <c r="A34" s="6"/>
      <c r="B34" s="28"/>
      <c r="C34" s="28"/>
      <c r="D34" s="28"/>
      <c r="E34" s="28"/>
      <c r="F34" s="28"/>
      <c r="G34" s="28"/>
      <c r="H34" s="25"/>
      <c r="I34" s="4"/>
      <c r="J34" s="36"/>
      <c r="K34" s="25"/>
    </row>
    <row r="35" spans="1:11" x14ac:dyDescent="0.25">
      <c r="A35" s="6"/>
      <c r="B35" s="28"/>
      <c r="C35" s="28"/>
      <c r="D35" s="28"/>
      <c r="E35" s="28"/>
      <c r="F35" s="28"/>
      <c r="G35" s="28"/>
      <c r="H35" s="25"/>
      <c r="I35" s="4"/>
      <c r="J35" s="36"/>
      <c r="K35" s="25"/>
    </row>
    <row r="38" spans="1:11" ht="18.75" x14ac:dyDescent="0.3">
      <c r="A38" s="14" t="s">
        <v>33</v>
      </c>
      <c r="B38" s="14"/>
      <c r="C38" s="14"/>
      <c r="D38" s="3" t="s">
        <v>107</v>
      </c>
      <c r="E38" s="3" t="s">
        <v>34</v>
      </c>
      <c r="F38" s="3"/>
      <c r="G38" s="3"/>
    </row>
    <row r="39" spans="1:11" ht="18.75" x14ac:dyDescent="0.3">
      <c r="A39" s="14"/>
      <c r="B39" s="14"/>
      <c r="C39" s="14"/>
      <c r="D39" s="14"/>
      <c r="E39" s="14"/>
      <c r="F39" s="14"/>
      <c r="G39" s="14"/>
    </row>
    <row r="40" spans="1:11" ht="18.75" x14ac:dyDescent="0.3">
      <c r="A40" s="14" t="s">
        <v>35</v>
      </c>
      <c r="B40" s="14"/>
      <c r="C40" s="14"/>
      <c r="D40" s="3" t="s">
        <v>36</v>
      </c>
      <c r="E40" s="3" t="s">
        <v>108</v>
      </c>
      <c r="F40" s="3"/>
      <c r="G40" s="14"/>
    </row>
  </sheetData>
  <mergeCells count="48">
    <mergeCell ref="D38:G38"/>
    <mergeCell ref="D40:F40"/>
    <mergeCell ref="A32:A33"/>
    <mergeCell ref="B32:B33"/>
    <mergeCell ref="I32:I33"/>
    <mergeCell ref="A34:A35"/>
    <mergeCell ref="I34:I35"/>
    <mergeCell ref="A28:A29"/>
    <mergeCell ref="B28:B29"/>
    <mergeCell ref="I28:I29"/>
    <mergeCell ref="A30:A31"/>
    <mergeCell ref="B30:B31"/>
    <mergeCell ref="I30:I31"/>
    <mergeCell ref="A24:A25"/>
    <mergeCell ref="B24:B25"/>
    <mergeCell ref="I24:I25"/>
    <mergeCell ref="A26:A27"/>
    <mergeCell ref="B26:B27"/>
    <mergeCell ref="I26:I27"/>
    <mergeCell ref="A20:A21"/>
    <mergeCell ref="B20:B21"/>
    <mergeCell ref="I20:I21"/>
    <mergeCell ref="A22:A23"/>
    <mergeCell ref="B22:B23"/>
    <mergeCell ref="I22:I23"/>
    <mergeCell ref="A16:A17"/>
    <mergeCell ref="B16:B17"/>
    <mergeCell ref="I16:I17"/>
    <mergeCell ref="A18:A19"/>
    <mergeCell ref="B18:B19"/>
    <mergeCell ref="I18:I19"/>
    <mergeCell ref="A12:A13"/>
    <mergeCell ref="B12:B13"/>
    <mergeCell ref="I12:I13"/>
    <mergeCell ref="A14:A15"/>
    <mergeCell ref="B14:B15"/>
    <mergeCell ref="I14:I15"/>
    <mergeCell ref="A8:A9"/>
    <mergeCell ref="B8:B9"/>
    <mergeCell ref="I8:I9"/>
    <mergeCell ref="A10:A11"/>
    <mergeCell ref="B10:B11"/>
    <mergeCell ref="I10:I11"/>
    <mergeCell ref="A3:M3"/>
    <mergeCell ref="A4:M4"/>
    <mergeCell ref="A5:M5"/>
    <mergeCell ref="C6:H6"/>
    <mergeCell ref="I6:K6"/>
  </mergeCells>
  <pageMargins left="0.39374999999999999" right="0.39374999999999999" top="0.39374999999999999" bottom="0.39374999999999999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4"/>
  <sheetViews>
    <sheetView zoomScale="85" zoomScaleNormal="85" workbookViewId="0">
      <selection activeCell="F13" sqref="F13"/>
    </sheetView>
  </sheetViews>
  <sheetFormatPr defaultRowHeight="15" x14ac:dyDescent="0.25"/>
  <cols>
    <col min="1" max="1" width="6.140625" style="13" customWidth="1"/>
    <col min="2" max="2" width="25" style="13" customWidth="1"/>
    <col min="3" max="3" width="30.140625" style="13" customWidth="1"/>
    <col min="4" max="4" width="19.85546875" style="13" customWidth="1"/>
    <col min="5" max="5" width="14.7109375" style="13" hidden="1" customWidth="1"/>
    <col min="6" max="6" width="9.28515625" style="13" customWidth="1"/>
    <col min="7" max="7" width="7.85546875" style="13" customWidth="1"/>
    <col min="8" max="8" width="11.28515625" style="13" hidden="1" customWidth="1"/>
    <col min="9" max="9" width="9.140625" style="13" customWidth="1"/>
    <col min="10" max="10" width="8" style="13" hidden="1" customWidth="1"/>
    <col min="11" max="12" width="9.140625" style="13" customWidth="1"/>
    <col min="13" max="13" width="38.85546875" style="13" customWidth="1"/>
    <col min="14" max="15" width="11.42578125" style="13"/>
    <col min="16" max="16" width="18.7109375" style="13" customWidth="1"/>
    <col min="17" max="1023" width="9.140625" style="13" customWidth="1"/>
    <col min="1024" max="1025" width="11.5703125"/>
  </cols>
  <sheetData>
    <row r="1" spans="1:17" ht="18.75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7" ht="18.75" x14ac:dyDescent="0.3">
      <c r="A2" s="12" t="s">
        <v>69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7" ht="18.75" x14ac:dyDescent="0.3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7" ht="18.75" x14ac:dyDescent="0.3">
      <c r="A4" s="14"/>
      <c r="B4" s="15"/>
      <c r="C4" s="2" t="s">
        <v>3</v>
      </c>
      <c r="D4" s="2"/>
      <c r="E4" s="2"/>
      <c r="F4" s="2"/>
      <c r="G4" s="15"/>
      <c r="H4" s="38"/>
      <c r="I4" s="38"/>
      <c r="J4" s="38"/>
      <c r="K4" s="14"/>
      <c r="L4" s="14"/>
    </row>
    <row r="5" spans="1:17" ht="61.5" customHeight="1" x14ac:dyDescent="0.25">
      <c r="A5" s="17" t="s">
        <v>39</v>
      </c>
      <c r="B5" s="17" t="s">
        <v>6</v>
      </c>
      <c r="C5" s="17" t="s">
        <v>7</v>
      </c>
      <c r="D5" s="17" t="s">
        <v>70</v>
      </c>
      <c r="E5" s="17" t="s">
        <v>8</v>
      </c>
      <c r="F5" s="17" t="s">
        <v>9</v>
      </c>
      <c r="G5" s="17" t="s">
        <v>10</v>
      </c>
      <c r="H5" s="17" t="s">
        <v>71</v>
      </c>
      <c r="I5" s="17" t="s">
        <v>12</v>
      </c>
      <c r="J5" s="17" t="s">
        <v>72</v>
      </c>
      <c r="K5" s="19"/>
      <c r="L5" s="19"/>
      <c r="M5" s="19"/>
      <c r="N5" s="19"/>
      <c r="O5" s="19"/>
      <c r="P5" s="19"/>
      <c r="Q5" s="19"/>
    </row>
    <row r="6" spans="1:17" ht="15" customHeight="1" x14ac:dyDescent="0.25">
      <c r="A6" s="1">
        <v>1</v>
      </c>
      <c r="B6" s="8" t="s">
        <v>19</v>
      </c>
      <c r="C6" s="21" t="s">
        <v>20</v>
      </c>
      <c r="D6" s="21" t="s">
        <v>74</v>
      </c>
      <c r="E6" s="21" t="s">
        <v>21</v>
      </c>
      <c r="F6" s="22">
        <v>1989</v>
      </c>
      <c r="G6" s="22">
        <v>1</v>
      </c>
      <c r="H6" s="20"/>
      <c r="I6" s="9">
        <v>7.05</v>
      </c>
      <c r="J6" s="23" t="e">
        <f>#REF!*84</f>
        <v>#REF!</v>
      </c>
    </row>
    <row r="7" spans="1:17" ht="15.75" x14ac:dyDescent="0.25">
      <c r="A7" s="1"/>
      <c r="B7" s="8"/>
      <c r="C7" s="21" t="s">
        <v>109</v>
      </c>
      <c r="D7" s="21" t="s">
        <v>110</v>
      </c>
      <c r="E7" s="21" t="s">
        <v>21</v>
      </c>
      <c r="F7" s="22">
        <v>1999</v>
      </c>
      <c r="G7" s="22">
        <v>1</v>
      </c>
      <c r="H7" s="20"/>
      <c r="I7" s="9"/>
      <c r="J7" s="23" t="e">
        <f>#REF!*84</f>
        <v>#REF!</v>
      </c>
    </row>
    <row r="8" spans="1:17" ht="15" customHeight="1" x14ac:dyDescent="0.25">
      <c r="A8" s="1">
        <v>2</v>
      </c>
      <c r="B8" s="8" t="s">
        <v>30</v>
      </c>
      <c r="C8" s="21" t="s">
        <v>31</v>
      </c>
      <c r="D8" s="21" t="s">
        <v>77</v>
      </c>
      <c r="E8" s="21" t="s">
        <v>21</v>
      </c>
      <c r="F8" s="20">
        <v>1985</v>
      </c>
      <c r="G8" s="20" t="s">
        <v>17</v>
      </c>
      <c r="H8" s="20"/>
      <c r="I8" s="9">
        <v>1.5</v>
      </c>
      <c r="J8" s="23" t="e">
        <f>#REF!*64</f>
        <v>#REF!</v>
      </c>
    </row>
    <row r="9" spans="1:17" ht="15.75" x14ac:dyDescent="0.25">
      <c r="A9" s="1"/>
      <c r="B9" s="8"/>
      <c r="C9" s="21" t="s">
        <v>111</v>
      </c>
      <c r="D9" s="21" t="s">
        <v>112</v>
      </c>
      <c r="E9" s="21" t="s">
        <v>21</v>
      </c>
      <c r="F9" s="20">
        <v>1978</v>
      </c>
      <c r="G9" s="20">
        <v>1</v>
      </c>
      <c r="H9" s="20"/>
      <c r="I9" s="9"/>
      <c r="J9" s="23" t="e">
        <f>#REF!*64</f>
        <v>#REF!</v>
      </c>
    </row>
    <row r="10" spans="1:17" ht="15.75" x14ac:dyDescent="0.25">
      <c r="A10" s="25"/>
      <c r="B10" s="26"/>
      <c r="C10" s="27"/>
      <c r="D10" s="27"/>
      <c r="E10" s="28"/>
      <c r="F10" s="25"/>
      <c r="G10" s="25"/>
      <c r="H10" s="25"/>
      <c r="I10" s="25"/>
      <c r="J10" s="29"/>
    </row>
    <row r="11" spans="1:17" ht="15.75" x14ac:dyDescent="0.25">
      <c r="A11" s="25"/>
      <c r="B11" s="26"/>
      <c r="C11" s="27"/>
      <c r="D11" s="27"/>
      <c r="E11" s="28"/>
      <c r="F11" s="25"/>
      <c r="G11" s="25"/>
      <c r="H11" s="25"/>
      <c r="I11" s="25"/>
      <c r="J11" s="29"/>
    </row>
    <row r="12" spans="1:17" ht="18.75" x14ac:dyDescent="0.3">
      <c r="A12" s="14" t="s">
        <v>33</v>
      </c>
      <c r="B12" s="14"/>
      <c r="C12" s="14"/>
      <c r="D12" s="14"/>
      <c r="E12" s="14" t="s">
        <v>34</v>
      </c>
      <c r="F12" s="14" t="s">
        <v>107</v>
      </c>
      <c r="G12" s="14"/>
      <c r="H12" s="14"/>
    </row>
    <row r="13" spans="1:17" ht="18.75" x14ac:dyDescent="0.3">
      <c r="A13" s="14"/>
      <c r="B13" s="14"/>
      <c r="C13" s="14"/>
      <c r="D13" s="14"/>
      <c r="E13" s="14"/>
      <c r="G13" s="14"/>
      <c r="H13" s="14"/>
    </row>
    <row r="14" spans="1:17" ht="18.75" x14ac:dyDescent="0.3">
      <c r="A14" s="14" t="s">
        <v>35</v>
      </c>
      <c r="B14" s="14"/>
      <c r="C14" s="14"/>
      <c r="D14" s="14"/>
      <c r="E14" s="39" t="s">
        <v>108</v>
      </c>
      <c r="F14" s="14" t="s">
        <v>36</v>
      </c>
      <c r="G14" s="14"/>
      <c r="H14" s="14"/>
    </row>
  </sheetData>
  <mergeCells count="10">
    <mergeCell ref="A8:A9"/>
    <mergeCell ref="B8:B9"/>
    <mergeCell ref="I8:I9"/>
    <mergeCell ref="A1:L1"/>
    <mergeCell ref="A2:L2"/>
    <mergeCell ref="A3:L3"/>
    <mergeCell ref="C4:F4"/>
    <mergeCell ref="A6:A7"/>
    <mergeCell ref="B6:B7"/>
    <mergeCell ref="I6:I7"/>
  </mergeCells>
  <pageMargins left="0.39374999999999999" right="0.39374999999999999" top="0.39374999999999999" bottom="0.39374999999999999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Кубок_Женщины</vt:lpstr>
      <vt:lpstr>Кубок_Мужчины</vt:lpstr>
      <vt:lpstr>ЧЧО_Мужчины </vt:lpstr>
      <vt:lpstr>ЧЧО_Женщины</vt:lpstr>
    </vt:vector>
  </TitlesOfParts>
  <Company>office 2007 rus ent: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Агамемнум</dc:creator>
  <cp:lastModifiedBy>Князева Марина Александровна</cp:lastModifiedBy>
  <cp:revision>6</cp:revision>
  <cp:lastPrinted>2017-06-21T04:31:41Z</cp:lastPrinted>
  <dcterms:created xsi:type="dcterms:W3CDTF">2017-06-13T10:26:08Z</dcterms:created>
  <dcterms:modified xsi:type="dcterms:W3CDTF">2019-06-14T10:40:03Z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office 2007 rus ent: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